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stateofmaine-my.sharepoint.com/personal/matthew_boucher_maine_gov/Documents/Desktop/Active projects/FY2027 NRCS TOIP/"/>
    </mc:Choice>
  </mc:AlternateContent>
  <xr:revisionPtr revIDLastSave="1061" documentId="8_{BDE36019-92A3-45A8-B5A4-BF0B37FF4190}" xr6:coauthVersionLast="47" xr6:coauthVersionMax="47" xr10:uidLastSave="{B18D2CCC-4AA7-4046-8BC3-D277685ACF31}"/>
  <bookViews>
    <workbookView xWindow="28680" yWindow="-120" windowWidth="29040" windowHeight="15720" xr2:uid="{1B081466-D400-4E99-BB02-DB70EE7C1102}"/>
  </bookViews>
  <sheets>
    <sheet name="ARDTIP27 Invoice Request Form" sheetId="8" r:id="rId1"/>
    <sheet name="Eligible Practice Codes" sheetId="2" state="hidden" r:id="rId2"/>
    <sheet name="EQIP Calculator" sheetId="3" state="hidden" r:id="rId3"/>
    <sheet name="Application Questions" sheetId="1"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100" i="8" l="1"/>
  <c r="M100" i="8"/>
  <c r="N100" i="8" s="1"/>
  <c r="O100" i="8" s="1"/>
  <c r="Q100" i="8" s="1"/>
  <c r="P99" i="8"/>
  <c r="M99" i="8"/>
  <c r="N99" i="8" s="1"/>
  <c r="O99" i="8" s="1"/>
  <c r="Q99" i="8" s="1"/>
  <c r="P98" i="8"/>
  <c r="M98" i="8"/>
  <c r="N98" i="8" s="1"/>
  <c r="O98" i="8" s="1"/>
  <c r="Q98" i="8" s="1"/>
  <c r="P97" i="8"/>
  <c r="M97" i="8"/>
  <c r="N97" i="8" s="1"/>
  <c r="O97" i="8" s="1"/>
  <c r="Q97" i="8" s="1"/>
  <c r="P96" i="8"/>
  <c r="N96" i="8"/>
  <c r="O96" i="8" s="1"/>
  <c r="Q96" i="8" s="1"/>
  <c r="M96" i="8"/>
  <c r="P95" i="8"/>
  <c r="M95" i="8"/>
  <c r="N95" i="8" s="1"/>
  <c r="O95" i="8" s="1"/>
  <c r="Q95" i="8" s="1"/>
  <c r="P94" i="8"/>
  <c r="M94" i="8"/>
  <c r="N94" i="8" s="1"/>
  <c r="O94" i="8" s="1"/>
  <c r="Q94" i="8" s="1"/>
  <c r="P93" i="8"/>
  <c r="M93" i="8"/>
  <c r="N93" i="8" s="1"/>
  <c r="O93" i="8" s="1"/>
  <c r="Q93" i="8" s="1"/>
  <c r="P92" i="8"/>
  <c r="M92" i="8"/>
  <c r="N92" i="8" s="1"/>
  <c r="O92" i="8" s="1"/>
  <c r="Q92" i="8" s="1"/>
  <c r="P91" i="8"/>
  <c r="M91" i="8"/>
  <c r="N91" i="8" s="1"/>
  <c r="O91" i="8" s="1"/>
  <c r="Q91" i="8" s="1"/>
  <c r="P90" i="8"/>
  <c r="M90" i="8"/>
  <c r="N90" i="8" s="1"/>
  <c r="O90" i="8" s="1"/>
  <c r="Q90" i="8" s="1"/>
  <c r="P89" i="8"/>
  <c r="M89" i="8"/>
  <c r="N89" i="8" s="1"/>
  <c r="O89" i="8" s="1"/>
  <c r="Q89" i="8" s="1"/>
  <c r="P88" i="8"/>
  <c r="M88" i="8"/>
  <c r="N88" i="8" s="1"/>
  <c r="O88" i="8" s="1"/>
  <c r="Q88" i="8" s="1"/>
  <c r="P87" i="8"/>
  <c r="N87" i="8"/>
  <c r="O87" i="8" s="1"/>
  <c r="Q87" i="8" s="1"/>
  <c r="M87" i="8"/>
  <c r="P86" i="8"/>
  <c r="M86" i="8"/>
  <c r="N86" i="8" s="1"/>
  <c r="O86" i="8" s="1"/>
  <c r="Q86" i="8" s="1"/>
  <c r="P85" i="8"/>
  <c r="N85" i="8"/>
  <c r="O85" i="8" s="1"/>
  <c r="Q85" i="8" s="1"/>
  <c r="M85" i="8"/>
  <c r="P84" i="8"/>
  <c r="M84" i="8"/>
  <c r="N84" i="8" s="1"/>
  <c r="O84" i="8" s="1"/>
  <c r="Q84" i="8" s="1"/>
  <c r="P83" i="8"/>
  <c r="M83" i="8"/>
  <c r="N83" i="8" s="1"/>
  <c r="O83" i="8" s="1"/>
  <c r="Q83" i="8" s="1"/>
  <c r="P82" i="8"/>
  <c r="M82" i="8"/>
  <c r="N82" i="8" s="1"/>
  <c r="O82" i="8" s="1"/>
  <c r="Q82" i="8" s="1"/>
  <c r="P81" i="8"/>
  <c r="M81" i="8"/>
  <c r="N81" i="8" s="1"/>
  <c r="O81" i="8" s="1"/>
  <c r="P80" i="8"/>
  <c r="M80" i="8"/>
  <c r="N80" i="8" s="1"/>
  <c r="O80" i="8" s="1"/>
  <c r="Q80" i="8" s="1"/>
  <c r="P79" i="8"/>
  <c r="M79" i="8"/>
  <c r="N79" i="8" s="1"/>
  <c r="O79" i="8" s="1"/>
  <c r="Q79" i="8" s="1"/>
  <c r="P78" i="8"/>
  <c r="M78" i="8"/>
  <c r="N78" i="8" s="1"/>
  <c r="O78" i="8" s="1"/>
  <c r="Q78" i="8" s="1"/>
  <c r="P77" i="8"/>
  <c r="M77" i="8"/>
  <c r="N77" i="8" s="1"/>
  <c r="O77" i="8" s="1"/>
  <c r="Q77" i="8" s="1"/>
  <c r="P76" i="8"/>
  <c r="M76" i="8"/>
  <c r="N76" i="8" s="1"/>
  <c r="O76" i="8" s="1"/>
  <c r="Q76" i="8" s="1"/>
  <c r="P75" i="8"/>
  <c r="M75" i="8"/>
  <c r="N75" i="8" s="1"/>
  <c r="O75" i="8" s="1"/>
  <c r="Q75" i="8" s="1"/>
  <c r="P74" i="8"/>
  <c r="N74" i="8"/>
  <c r="O74" i="8" s="1"/>
  <c r="Q74" i="8" s="1"/>
  <c r="M74" i="8"/>
  <c r="P73" i="8"/>
  <c r="M73" i="8"/>
  <c r="N73" i="8" s="1"/>
  <c r="O73" i="8" s="1"/>
  <c r="Q73" i="8" s="1"/>
  <c r="P72" i="8"/>
  <c r="M72" i="8"/>
  <c r="N72" i="8" s="1"/>
  <c r="O72" i="8" s="1"/>
  <c r="Q72" i="8" s="1"/>
  <c r="P71" i="8"/>
  <c r="M71" i="8"/>
  <c r="N71" i="8" s="1"/>
  <c r="O71" i="8" s="1"/>
  <c r="Q71" i="8" s="1"/>
  <c r="P70" i="8"/>
  <c r="M70" i="8"/>
  <c r="N70" i="8" s="1"/>
  <c r="O70" i="8" s="1"/>
  <c r="Q70" i="8" s="1"/>
  <c r="P69" i="8"/>
  <c r="M69" i="8"/>
  <c r="N69" i="8" s="1"/>
  <c r="O69" i="8" s="1"/>
  <c r="Q69" i="8" s="1"/>
  <c r="P68" i="8"/>
  <c r="M68" i="8"/>
  <c r="N68" i="8" s="1"/>
  <c r="O68" i="8" s="1"/>
  <c r="Q68" i="8" s="1"/>
  <c r="P67" i="8"/>
  <c r="M67" i="8"/>
  <c r="N67" i="8" s="1"/>
  <c r="O67" i="8" s="1"/>
  <c r="Q67" i="8" s="1"/>
  <c r="P65" i="8"/>
  <c r="P66" i="8"/>
  <c r="M65" i="8"/>
  <c r="N65" i="8" s="1"/>
  <c r="O65" i="8" s="1"/>
  <c r="P29" i="8"/>
  <c r="P30" i="8"/>
  <c r="P31" i="8"/>
  <c r="P32" i="8"/>
  <c r="P33" i="8"/>
  <c r="P34" i="8"/>
  <c r="P35" i="8"/>
  <c r="P36" i="8"/>
  <c r="P37" i="8"/>
  <c r="P38" i="8"/>
  <c r="P39" i="8"/>
  <c r="P40" i="8"/>
  <c r="P41" i="8"/>
  <c r="P42" i="8"/>
  <c r="P43" i="8"/>
  <c r="P44" i="8"/>
  <c r="P45" i="8"/>
  <c r="P46" i="8"/>
  <c r="P47" i="8"/>
  <c r="P48" i="8"/>
  <c r="P49" i="8"/>
  <c r="P50" i="8"/>
  <c r="P51" i="8"/>
  <c r="P52" i="8"/>
  <c r="P53" i="8"/>
  <c r="P54" i="8"/>
  <c r="P55" i="8"/>
  <c r="P56" i="8"/>
  <c r="P57" i="8"/>
  <c r="P58" i="8"/>
  <c r="P59" i="8"/>
  <c r="P60" i="8"/>
  <c r="P61" i="8"/>
  <c r="P62" i="8"/>
  <c r="P63" i="8"/>
  <c r="P64" i="8"/>
  <c r="M29" i="8"/>
  <c r="N29" i="8" s="1"/>
  <c r="O29" i="8" s="1"/>
  <c r="M30" i="8"/>
  <c r="N30" i="8" s="1"/>
  <c r="O30" i="8" s="1"/>
  <c r="M31" i="8"/>
  <c r="N31" i="8" s="1"/>
  <c r="O31" i="8" s="1"/>
  <c r="M32" i="8"/>
  <c r="N32" i="8" s="1"/>
  <c r="O32" i="8" s="1"/>
  <c r="M33" i="8"/>
  <c r="N33" i="8" s="1"/>
  <c r="O33" i="8" s="1"/>
  <c r="M34" i="8"/>
  <c r="N34" i="8" s="1"/>
  <c r="O34" i="8" s="1"/>
  <c r="M35" i="8"/>
  <c r="N35" i="8" s="1"/>
  <c r="O35" i="8" s="1"/>
  <c r="M36" i="8"/>
  <c r="N36" i="8" s="1"/>
  <c r="O36" i="8" s="1"/>
  <c r="M37" i="8"/>
  <c r="N37" i="8" s="1"/>
  <c r="O37" i="8" s="1"/>
  <c r="M38" i="8"/>
  <c r="N38" i="8" s="1"/>
  <c r="O38" i="8" s="1"/>
  <c r="M39" i="8"/>
  <c r="N39" i="8" s="1"/>
  <c r="O39" i="8" s="1"/>
  <c r="M40" i="8"/>
  <c r="N40" i="8" s="1"/>
  <c r="O40" i="8" s="1"/>
  <c r="M41" i="8"/>
  <c r="N41" i="8" s="1"/>
  <c r="O41" i="8" s="1"/>
  <c r="M42" i="8"/>
  <c r="N42" i="8" s="1"/>
  <c r="O42" i="8" s="1"/>
  <c r="M43" i="8"/>
  <c r="N43" i="8" s="1"/>
  <c r="O43" i="8" s="1"/>
  <c r="M44" i="8"/>
  <c r="N44" i="8" s="1"/>
  <c r="O44" i="8" s="1"/>
  <c r="M45" i="8"/>
  <c r="N45" i="8" s="1"/>
  <c r="O45" i="8" s="1"/>
  <c r="M46" i="8"/>
  <c r="N46" i="8" s="1"/>
  <c r="O46" i="8" s="1"/>
  <c r="M47" i="8"/>
  <c r="N47" i="8" s="1"/>
  <c r="O47" i="8" s="1"/>
  <c r="M48" i="8"/>
  <c r="N48" i="8" s="1"/>
  <c r="O48" i="8" s="1"/>
  <c r="M49" i="8"/>
  <c r="N49" i="8" s="1"/>
  <c r="O49" i="8" s="1"/>
  <c r="M50" i="8"/>
  <c r="N50" i="8" s="1"/>
  <c r="O50" i="8" s="1"/>
  <c r="M51" i="8"/>
  <c r="N51" i="8" s="1"/>
  <c r="O51" i="8" s="1"/>
  <c r="M52" i="8"/>
  <c r="N52" i="8" s="1"/>
  <c r="O52" i="8" s="1"/>
  <c r="M53" i="8"/>
  <c r="N53" i="8" s="1"/>
  <c r="O53" i="8" s="1"/>
  <c r="M54" i="8"/>
  <c r="N54" i="8" s="1"/>
  <c r="O54" i="8" s="1"/>
  <c r="M55" i="8"/>
  <c r="N55" i="8" s="1"/>
  <c r="O55" i="8" s="1"/>
  <c r="M56" i="8"/>
  <c r="N56" i="8" s="1"/>
  <c r="O56" i="8" s="1"/>
  <c r="M57" i="8"/>
  <c r="N57" i="8" s="1"/>
  <c r="O57" i="8" s="1"/>
  <c r="M58" i="8"/>
  <c r="N58" i="8" s="1"/>
  <c r="O58" i="8" s="1"/>
  <c r="M59" i="8"/>
  <c r="N59" i="8" s="1"/>
  <c r="O59" i="8" s="1"/>
  <c r="M60" i="8"/>
  <c r="N60" i="8" s="1"/>
  <c r="O60" i="8" s="1"/>
  <c r="M61" i="8"/>
  <c r="N61" i="8" s="1"/>
  <c r="O61" i="8" s="1"/>
  <c r="M62" i="8"/>
  <c r="N62" i="8" s="1"/>
  <c r="O62" i="8" s="1"/>
  <c r="M63" i="8"/>
  <c r="N63" i="8" s="1"/>
  <c r="O63" i="8" s="1"/>
  <c r="M64" i="8"/>
  <c r="N64" i="8" s="1"/>
  <c r="O64" i="8" s="1"/>
  <c r="M66" i="8"/>
  <c r="N66" i="8" s="1"/>
  <c r="O66" i="8" s="1"/>
  <c r="P28" i="8"/>
  <c r="M28" i="8"/>
  <c r="N28" i="8" s="1"/>
  <c r="O28" i="8" s="1"/>
  <c r="I28" i="8"/>
  <c r="F28" i="8"/>
  <c r="E28" i="8"/>
  <c r="P27" i="8"/>
  <c r="M27" i="8"/>
  <c r="N27" i="8" s="1"/>
  <c r="O27" i="8" s="1"/>
  <c r="I27" i="8"/>
  <c r="F27" i="8"/>
  <c r="E27" i="8"/>
  <c r="P26" i="8"/>
  <c r="M26" i="8"/>
  <c r="N26" i="8" s="1"/>
  <c r="O26" i="8" s="1"/>
  <c r="I26" i="8"/>
  <c r="F26" i="8"/>
  <c r="E26" i="8"/>
  <c r="P25" i="8"/>
  <c r="M25" i="8"/>
  <c r="N25" i="8" s="1"/>
  <c r="O25" i="8" s="1"/>
  <c r="I25" i="8"/>
  <c r="F25" i="8"/>
  <c r="E25" i="8"/>
  <c r="P24" i="8"/>
  <c r="M24" i="8"/>
  <c r="N24" i="8" s="1"/>
  <c r="O24" i="8" s="1"/>
  <c r="I24" i="8"/>
  <c r="F24" i="8"/>
  <c r="E24" i="8"/>
  <c r="P23" i="8"/>
  <c r="M23" i="8"/>
  <c r="N23" i="8" s="1"/>
  <c r="O23" i="8" s="1"/>
  <c r="I23" i="8"/>
  <c r="F23" i="8"/>
  <c r="E23" i="8"/>
  <c r="P22" i="8"/>
  <c r="M22" i="8"/>
  <c r="N22" i="8" s="1"/>
  <c r="O22" i="8" s="1"/>
  <c r="I22" i="8"/>
  <c r="F22" i="8"/>
  <c r="E22" i="8"/>
  <c r="P21" i="8"/>
  <c r="M21" i="8"/>
  <c r="N21" i="8" s="1"/>
  <c r="O21" i="8" s="1"/>
  <c r="I21" i="8"/>
  <c r="F21" i="8"/>
  <c r="E21" i="8"/>
  <c r="P20" i="8"/>
  <c r="M20" i="8"/>
  <c r="N20" i="8" s="1"/>
  <c r="O20" i="8" s="1"/>
  <c r="I20" i="8"/>
  <c r="F20" i="8"/>
  <c r="E20" i="8"/>
  <c r="P19" i="8"/>
  <c r="M19" i="8"/>
  <c r="N19" i="8" s="1"/>
  <c r="O19" i="8" s="1"/>
  <c r="I19" i="8"/>
  <c r="F19" i="8"/>
  <c r="E19" i="8"/>
  <c r="P18" i="8"/>
  <c r="M18" i="8"/>
  <c r="N18" i="8" s="1"/>
  <c r="O18" i="8" s="1"/>
  <c r="I18" i="8"/>
  <c r="F18" i="8"/>
  <c r="E18" i="8"/>
  <c r="P17" i="8"/>
  <c r="M17" i="8"/>
  <c r="N17" i="8" s="1"/>
  <c r="O17" i="8" s="1"/>
  <c r="I17" i="8"/>
  <c r="F17" i="8"/>
  <c r="E17" i="8"/>
  <c r="O3" i="3"/>
  <c r="O4" i="3"/>
  <c r="O5" i="3"/>
  <c r="O6" i="3"/>
  <c r="O7" i="3"/>
  <c r="O8" i="3"/>
  <c r="O9" i="3"/>
  <c r="O10" i="3"/>
  <c r="O11" i="3"/>
  <c r="O12" i="3"/>
  <c r="O13" i="3"/>
  <c r="O14" i="3"/>
  <c r="O2" i="3"/>
  <c r="N3" i="3"/>
  <c r="N4" i="3"/>
  <c r="N5" i="3"/>
  <c r="N6" i="3"/>
  <c r="N7" i="3"/>
  <c r="N8" i="3"/>
  <c r="N9" i="3"/>
  <c r="N10" i="3"/>
  <c r="N11" i="3"/>
  <c r="N12" i="3"/>
  <c r="N13" i="3"/>
  <c r="N14" i="3"/>
  <c r="L3" i="3"/>
  <c r="M3" i="3" s="1"/>
  <c r="L4" i="3"/>
  <c r="M4" i="3" s="1"/>
  <c r="L5" i="3"/>
  <c r="L6" i="3"/>
  <c r="M6" i="3" s="1"/>
  <c r="L7" i="3"/>
  <c r="M7" i="3" s="1"/>
  <c r="L8" i="3"/>
  <c r="M8" i="3" s="1"/>
  <c r="L9" i="3"/>
  <c r="M9" i="3" s="1"/>
  <c r="L10" i="3"/>
  <c r="M10" i="3" s="1"/>
  <c r="L11" i="3"/>
  <c r="M11" i="3" s="1"/>
  <c r="L12" i="3"/>
  <c r="M12" i="3" s="1"/>
  <c r="L13" i="3"/>
  <c r="L14" i="3"/>
  <c r="M14" i="3" s="1"/>
  <c r="L2" i="3"/>
  <c r="M2" i="3" s="1"/>
  <c r="N2" i="3" s="1"/>
  <c r="H3" i="3"/>
  <c r="H4" i="3"/>
  <c r="H5" i="3"/>
  <c r="H6" i="3"/>
  <c r="H7" i="3"/>
  <c r="H8" i="3"/>
  <c r="H9" i="3"/>
  <c r="H10" i="3"/>
  <c r="H11" i="3"/>
  <c r="H12" i="3"/>
  <c r="H13" i="3"/>
  <c r="H14" i="3"/>
  <c r="H2" i="3"/>
  <c r="E2" i="3"/>
  <c r="M5" i="3"/>
  <c r="M13" i="3"/>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2" i="3"/>
  <c r="Q81" i="8" l="1"/>
  <c r="Q61" i="8"/>
  <c r="Q60" i="8"/>
  <c r="Q63" i="8"/>
  <c r="Q55" i="8"/>
  <c r="Q47" i="8"/>
  <c r="Q39" i="8"/>
  <c r="Q31" i="8"/>
  <c r="Q62" i="8"/>
  <c r="Q54" i="8"/>
  <c r="Q46" i="8"/>
  <c r="Q38" i="8"/>
  <c r="Q30" i="8"/>
  <c r="Q58" i="8"/>
  <c r="Q50" i="8"/>
  <c r="Q42" i="8"/>
  <c r="Q34" i="8"/>
  <c r="Q66" i="8"/>
  <c r="Q65" i="8"/>
  <c r="Q57" i="8"/>
  <c r="Q49" i="8"/>
  <c r="Q41" i="8"/>
  <c r="Q33" i="8"/>
  <c r="Q59" i="8"/>
  <c r="Q51" i="8"/>
  <c r="Q52" i="8"/>
  <c r="Q44" i="8"/>
  <c r="Q36" i="8"/>
  <c r="Q43" i="8"/>
  <c r="Q35" i="8"/>
  <c r="Q53" i="8"/>
  <c r="Q45" i="8"/>
  <c r="Q37" i="8"/>
  <c r="Q29" i="8"/>
  <c r="Q64" i="8"/>
  <c r="Q56" i="8"/>
  <c r="Q48" i="8"/>
  <c r="Q40" i="8"/>
  <c r="Q32" i="8"/>
  <c r="Q27" i="8"/>
  <c r="Q20" i="8"/>
  <c r="Q28" i="8"/>
  <c r="Q23" i="8"/>
  <c r="Q17" i="8"/>
  <c r="Q24" i="8"/>
  <c r="Q25" i="8"/>
  <c r="Q22" i="8"/>
  <c r="Q19" i="8"/>
  <c r="Q21" i="8"/>
  <c r="Q18" i="8"/>
  <c r="Q26" i="8"/>
  <c r="P13" i="3"/>
  <c r="P5" i="3"/>
  <c r="P12" i="3"/>
  <c r="P4" i="3"/>
  <c r="P11" i="3"/>
  <c r="P3" i="3"/>
  <c r="P14" i="3"/>
  <c r="P2" i="3"/>
  <c r="P8" i="3"/>
  <c r="P9" i="3"/>
  <c r="P7" i="3"/>
  <c r="P10" i="3"/>
  <c r="P6" i="3"/>
  <c r="R11" i="8" l="1"/>
  <c r="Q2" i="3"/>
</calcChain>
</file>

<file path=xl/sharedStrings.xml><?xml version="1.0" encoding="utf-8"?>
<sst xmlns="http://schemas.openxmlformats.org/spreadsheetml/2006/main" count="360" uniqueCount="212">
  <si>
    <t>Farm Business Name</t>
  </si>
  <si>
    <t>First Name</t>
  </si>
  <si>
    <t>Last Name</t>
  </si>
  <si>
    <t>Farm Physical Street Address</t>
  </si>
  <si>
    <t>Farm Town</t>
  </si>
  <si>
    <t>QUESTION</t>
  </si>
  <si>
    <t>INSTRUCTION</t>
  </si>
  <si>
    <t>Type the legal name of your farm business</t>
  </si>
  <si>
    <t>Type the first name of the applicant/primary point of contact for this application</t>
  </si>
  <si>
    <t>Type the last name of the applicant/primary point of contact for this application</t>
  </si>
  <si>
    <t>Type the street address of the farm</t>
  </si>
  <si>
    <t>Type the town the farm is located in</t>
  </si>
  <si>
    <t>Farm ZIP</t>
  </si>
  <si>
    <t>Farm County</t>
  </si>
  <si>
    <t>Is your mailing address different from your Farm Physical Address</t>
  </si>
  <si>
    <t>Check yes or no – if YES, fill out questions 9-12. If NO type N/A in questions 9-12.</t>
  </si>
  <si>
    <t>Type the ZIP code of the town the farm is located in</t>
  </si>
  <si>
    <t>Type the county that the farm is located in</t>
  </si>
  <si>
    <t>Mailing Street Address</t>
  </si>
  <si>
    <t>Mailing Town</t>
  </si>
  <si>
    <t>Mailing ZIP</t>
  </si>
  <si>
    <t>Mailing County</t>
  </si>
  <si>
    <t>Phone number</t>
  </si>
  <si>
    <t>Email Address</t>
  </si>
  <si>
    <t>SECTION</t>
  </si>
  <si>
    <t>How many acres are devoted to the PRIMARY farming use?</t>
  </si>
  <si>
    <t>What is the PRIMARY use of your farmland?</t>
  </si>
  <si>
    <t>Select ONE option that BEST describes the PRIMARY function of the SOIL you farm/manage.</t>
  </si>
  <si>
    <t>Type the mailing street address</t>
  </si>
  <si>
    <t>Type the town of the mailing street address</t>
  </si>
  <si>
    <t>Type the ZIP code for the town of the mailing street address</t>
  </si>
  <si>
    <t>Type the county for the town of the mailing street address</t>
  </si>
  <si>
    <t>Enter as xxx-xxx-xxxx, include area code</t>
  </si>
  <si>
    <t>Enter your email address, all official communication regarding your application will occur via email</t>
  </si>
  <si>
    <t>What is the SECONDARY use of your farmland?</t>
  </si>
  <si>
    <t>Select ONE option that BEST describes the SECONDARY function of the SOIL you farm/manage. Select N/A if there is no secondary use.</t>
  </si>
  <si>
    <t>Include ONLY acres that are in production for the PRIMARY use selected above, do not include woodlots, homestead areas, farm buildings/infrastructure etc. Type a single NUMBER.</t>
  </si>
  <si>
    <t>How many acres are devoted to the SECONDARY farming use?</t>
  </si>
  <si>
    <t>Include ONLY acres that are in production for the SECONDARY use selected above, do not include woodlots, homestead areas, farm buildings/infrastructure etc. Type a single NUMBER. Enter 0 if there is no secondary function.</t>
  </si>
  <si>
    <t>What is the TERTIARY use of your farmland?</t>
  </si>
  <si>
    <t>Select ONE option that BEST describes the TERTIARY function of the SOIL you farm/manage. Select N/A if there is no tertiary use.</t>
  </si>
  <si>
    <t>How many acres are devoted to the TERTIARY farming use?</t>
  </si>
  <si>
    <t>Include ONLY acres that are in production for the TERTIARY use selected above, do not include woodlots, homestead areas, farm buildings/infrastructure etc. Type a single NUMBER. Enter 0 if there is no secondary function.</t>
  </si>
  <si>
    <t>How many combined acres are devoted to your primary, secondary, and tertiary uses?</t>
  </si>
  <si>
    <t>Add the acres for the primary, secondary, and tertiary uses together and type that number</t>
  </si>
  <si>
    <t>Estimate the combined gross income generated from the agricultural products produced from your primary, secondary, and tertiary farmland uses.</t>
  </si>
  <si>
    <t>Enter a single dollar amount, do not include symbols or commas. (EXAMPLE: 50000)</t>
  </si>
  <si>
    <t>How many years have you been farming on the farmland described above?</t>
  </si>
  <si>
    <t>Enter only the amount of time you’ve been farming on the land described above, do NOT include experience on other land. Enter a single number.</t>
  </si>
  <si>
    <t>Mixed vegetables/small fruit (CSA/farmer’s market/market garden/farmstand/farm store/etc.)</t>
  </si>
  <si>
    <t>Mixed vegetables/small fruit (wholesale)</t>
  </si>
  <si>
    <t>Pasture (dairy)</t>
  </si>
  <si>
    <t>Pasture (beef cattle)</t>
  </si>
  <si>
    <t>Pasture (small ruminants)</t>
  </si>
  <si>
    <t>DROPDOWN OPTIONS</t>
  </si>
  <si>
    <t>Pasture (poultry/eggs)</t>
  </si>
  <si>
    <t>Pasture (swine)</t>
  </si>
  <si>
    <t>Hay</t>
  </si>
  <si>
    <t>Orchard/vineyard (including highbush blueberry, raspberries, peaches, cranberries, elderberries, aronia, etc.)</t>
  </si>
  <si>
    <t>Wild blueberry</t>
  </si>
  <si>
    <t>Field/commodity crops (potatoes, corn, soybeans, grains, pulses, etc.)</t>
  </si>
  <si>
    <t>Flowers/ornamentals</t>
  </si>
  <si>
    <t>N/A</t>
  </si>
  <si>
    <t>Select ONE option</t>
  </si>
  <si>
    <t>EQIP</t>
  </si>
  <si>
    <t>CSP</t>
  </si>
  <si>
    <t>Alley Cropping</t>
  </si>
  <si>
    <t>Critical Area Planting</t>
  </si>
  <si>
    <t>Grassed Waterway</t>
  </si>
  <si>
    <t>Irrigation Water Management</t>
  </si>
  <si>
    <t>Composting Facility</t>
  </si>
  <si>
    <t>CODE</t>
  </si>
  <si>
    <t>PRACTICE</t>
  </si>
  <si>
    <t>Deep Tillage</t>
  </si>
  <si>
    <t>Hedgerow Planting</t>
  </si>
  <si>
    <t>Mulching</t>
  </si>
  <si>
    <t>Residue and Tillage Management, No Till</t>
  </si>
  <si>
    <t>Residue and Tillage Mangement, Reduced Till</t>
  </si>
  <si>
    <t>Conservation Cover</t>
  </si>
  <si>
    <t>Fence</t>
  </si>
  <si>
    <t>Herbaceous Weed Treatment</t>
  </si>
  <si>
    <t>Nutrient Management</t>
  </si>
  <si>
    <t>Conservation Crop Rotation</t>
  </si>
  <si>
    <t>Field Border</t>
  </si>
  <si>
    <t>Pasture and Hay Planting</t>
  </si>
  <si>
    <t>Silvopasture</t>
  </si>
  <si>
    <t>Contour Buffer Strips</t>
  </si>
  <si>
    <t>Filter Strip</t>
  </si>
  <si>
    <t>Irrigation Pipeline</t>
  </si>
  <si>
    <t>Pumping Plant</t>
  </si>
  <si>
    <t>Soil Carbon Amendment</t>
  </si>
  <si>
    <t>Cover Crop</t>
  </si>
  <si>
    <t>Forest Farming</t>
  </si>
  <si>
    <t>Irrigation System, Microirrigation</t>
  </si>
  <si>
    <t>Raised Beds</t>
  </si>
  <si>
    <t>Stripcropping</t>
  </si>
  <si>
    <t>Tree/Shrub Site Preparation</t>
  </si>
  <si>
    <t>Tree/Shrub Establishment</t>
  </si>
  <si>
    <t>Windbreak/Shelterbelt Establishment and Renovation</t>
  </si>
  <si>
    <t>Soil Health Management Plan</t>
  </si>
  <si>
    <t>Conservation Plan Supporting Organic Transition</t>
  </si>
  <si>
    <t>Comprehensive Nutrient Mangament Plan</t>
  </si>
  <si>
    <t>Grazing Management Plan</t>
  </si>
  <si>
    <t>Pollinator Habitat Design</t>
  </si>
  <si>
    <t>Prescribed Grazing</t>
  </si>
  <si>
    <t>UNITS</t>
  </si>
  <si>
    <t>Contract number</t>
  </si>
  <si>
    <t>Enter the contract number as written on your NRCS-CPA-1155 form</t>
  </si>
  <si>
    <t>Are you requesting payment for an EQIP or CSP contract?</t>
  </si>
  <si>
    <t>No</t>
  </si>
  <si>
    <t>Units</t>
  </si>
  <si>
    <t>Multiplier</t>
  </si>
  <si>
    <t>Total Cost/Unit</t>
  </si>
  <si>
    <t>Total Scenario Cost</t>
  </si>
  <si>
    <t>Estimated Payment</t>
  </si>
  <si>
    <t>Are you requesting an advance payment for work scheduled to be completed in 2026 and/or 2027</t>
  </si>
  <si>
    <t>Must indicate which ones in the payment calculator</t>
  </si>
  <si>
    <t>Advance</t>
  </si>
  <si>
    <t>Underserved definitions</t>
  </si>
  <si>
    <t>Soil Health Testing</t>
  </si>
  <si>
    <t>Num</t>
  </si>
  <si>
    <t>Payout from NRCS</t>
  </si>
  <si>
    <t>Do you meet these</t>
  </si>
  <si>
    <t>CNMP Design and Implementation Activity</t>
  </si>
  <si>
    <t>Transition to Organic Design</t>
  </si>
  <si>
    <t>Nutrient Management Design and Implementation Activity</t>
  </si>
  <si>
    <t>Grazing Management Design</t>
  </si>
  <si>
    <t>Soil Health Management System Design</t>
  </si>
  <si>
    <t>Irrigation Water Management Design</t>
  </si>
  <si>
    <t>Improved Management of Drainage Water Design</t>
  </si>
  <si>
    <t>Codes not on list that address a soil resource concern according to your contract</t>
  </si>
  <si>
    <t>Adaptive Management for Soil Health</t>
  </si>
  <si>
    <t>Soil and Source Testing for Nutrient Management</t>
  </si>
  <si>
    <t>Prescribed Grazing Conservation Evaluation</t>
  </si>
  <si>
    <t>Waste Storage Facility</t>
  </si>
  <si>
    <t>Num/Ac</t>
  </si>
  <si>
    <t>CuFt/SqFt</t>
  </si>
  <si>
    <t>Brush Management</t>
  </si>
  <si>
    <t>Ac</t>
  </si>
  <si>
    <t>Animal Mortality Facility</t>
  </si>
  <si>
    <t>SqFt</t>
  </si>
  <si>
    <t>Clearing and Snagging</t>
  </si>
  <si>
    <t>Ft</t>
  </si>
  <si>
    <t>Ac/kSqFt</t>
  </si>
  <si>
    <t>Contour Farming</t>
  </si>
  <si>
    <t>CuYd/Ac/kSqFt</t>
  </si>
  <si>
    <t>Num/Ac/kSqFt</t>
  </si>
  <si>
    <t>Diversion</t>
  </si>
  <si>
    <t>Roofs and Covers</t>
  </si>
  <si>
    <t>Pond</t>
  </si>
  <si>
    <t>CuYd/DiaInFt</t>
  </si>
  <si>
    <t>Woody Residue Treamtent</t>
  </si>
  <si>
    <t>Riparian Forest Buffer</t>
  </si>
  <si>
    <t>Ac/SqFt</t>
  </si>
  <si>
    <t>Lb/Ft</t>
  </si>
  <si>
    <t>Irrigation Reservoir</t>
  </si>
  <si>
    <t>CuYd/Gal</t>
  </si>
  <si>
    <t>Ac/SqFt/Num</t>
  </si>
  <si>
    <t>Sprinkler System</t>
  </si>
  <si>
    <t>Ft/LnFt/Ac/Num</t>
  </si>
  <si>
    <t>Lined Waterway or Outlet</t>
  </si>
  <si>
    <t>SqFt/CuYd</t>
  </si>
  <si>
    <t>Access Control</t>
  </si>
  <si>
    <t>Ft/SqFt/Num</t>
  </si>
  <si>
    <t>kSqFt/Ac/SqFt/Num/CuYd</t>
  </si>
  <si>
    <t>BHP/Num/Kw/HP</t>
  </si>
  <si>
    <t>Heavy Use Area Protection</t>
  </si>
  <si>
    <t>SqFt/Ft</t>
  </si>
  <si>
    <t>Stream Crossing</t>
  </si>
  <si>
    <t>Terrace</t>
  </si>
  <si>
    <t>Subsurface Drain</t>
  </si>
  <si>
    <t>Ft/LnFt</t>
  </si>
  <si>
    <t>Surface Drain, Field Ditch</t>
  </si>
  <si>
    <t>CuYd</t>
  </si>
  <si>
    <t>Waste Treatment</t>
  </si>
  <si>
    <t>Num/HP/Gal-Day/SqFt</t>
  </si>
  <si>
    <t>Water and Sediment Control Basin</t>
  </si>
  <si>
    <t>Amending Soil Properties with Lime</t>
  </si>
  <si>
    <t>Ac/KSqFt</t>
  </si>
  <si>
    <t>Yes</t>
  </si>
  <si>
    <t>Please describe how you will reinvest this incentive payment in soil health on your farm</t>
  </si>
  <si>
    <t>Contract Item</t>
  </si>
  <si>
    <t>HU?</t>
  </si>
  <si>
    <t>Forage Harvest Management</t>
  </si>
  <si>
    <t>Unit Cost</t>
  </si>
  <si>
    <t>Planned Amount</t>
  </si>
  <si>
    <t>Estimated Maximum Patment</t>
  </si>
  <si>
    <t>Contract Number</t>
  </si>
  <si>
    <t>741218260JT</t>
  </si>
  <si>
    <t>Status</t>
  </si>
  <si>
    <t>Planned</t>
  </si>
  <si>
    <t>Year</t>
  </si>
  <si>
    <t>Completed</t>
  </si>
  <si>
    <t>Certified organic</t>
  </si>
  <si>
    <t>What percentage of your farmed land do you own</t>
  </si>
  <si>
    <t>what percentage of your farmed land do you lease</t>
  </si>
  <si>
    <t>received funding through DACF before (Farms for the Future, Soil Health Implementation Grant, No-Cost Soil Health Testing, Agricultural Development Grant, Agricultural Infrastructure Investment Program (AIIP), Agricultural Marketing Loan Fund, Dairy Improvement Fund, Farmer Drought Relief Program, Resilient Food Systems Infrastructure Program (RFSI), USDA Specialty Crop Block Grant Program)</t>
  </si>
  <si>
    <t>Roof Runoff Structure</t>
  </si>
  <si>
    <t>Vegetated Treatment Area</t>
  </si>
  <si>
    <t>ARDTIP27 Invoice Request Form</t>
  </si>
  <si>
    <t>To complete this form, you will need a copy of your NRCS-CPA-115 Form (Conservation Plan or Schedule of Operations). You can obtain this form by contacting your local NRCS office and speaking to your District Conservationist.</t>
  </si>
  <si>
    <r>
      <t xml:space="preserve">Contract Number: </t>
    </r>
    <r>
      <rPr>
        <sz val="11"/>
        <color theme="1"/>
        <rFont val="Aptos Narrow"/>
        <family val="2"/>
        <scheme val="minor"/>
      </rPr>
      <t xml:space="preserve">Enter the number in </t>
    </r>
    <r>
      <rPr>
        <sz val="11"/>
        <color rgb="FFFF0000"/>
        <rFont val="Aptos Narrow"/>
        <family val="2"/>
        <scheme val="minor"/>
      </rPr>
      <t>BOX 1</t>
    </r>
    <r>
      <rPr>
        <sz val="11"/>
        <color theme="1"/>
        <rFont val="Aptos Narrow"/>
        <family val="2"/>
        <scheme val="minor"/>
      </rPr>
      <t>.</t>
    </r>
  </si>
  <si>
    <r>
      <t xml:space="preserve">Contract Item: </t>
    </r>
    <r>
      <rPr>
        <sz val="11"/>
        <color theme="1"/>
        <rFont val="Aptos Narrow"/>
        <family val="2"/>
        <scheme val="minor"/>
      </rPr>
      <t xml:space="preserve">Enter the number in </t>
    </r>
    <r>
      <rPr>
        <sz val="11"/>
        <color rgb="FFFF0000"/>
        <rFont val="Aptos Narrow"/>
        <family val="2"/>
        <scheme val="minor"/>
      </rPr>
      <t>BOX 2</t>
    </r>
    <r>
      <rPr>
        <sz val="11"/>
        <color theme="1"/>
        <rFont val="Aptos Narrow"/>
        <family val="2"/>
        <scheme val="minor"/>
      </rPr>
      <t>.</t>
    </r>
  </si>
  <si>
    <r>
      <rPr>
        <b/>
        <sz val="11"/>
        <color theme="1"/>
        <rFont val="Aptos Narrow"/>
        <family val="2"/>
        <scheme val="minor"/>
      </rPr>
      <t>Status:</t>
    </r>
    <r>
      <rPr>
        <sz val="11"/>
        <color theme="1"/>
        <rFont val="Aptos Narrow"/>
        <family val="2"/>
        <scheme val="minor"/>
      </rPr>
      <t xml:space="preserve"> Click on the yellow cell in the Status column, then click the dropdown arrow that appears. If you have already completed this contract item, select 'Completed'. If you have not completed this contract item, select 'Planned'. If a contract item is completed, then you will have an NRCS-CPA-1245 form for that contract item, and you will need to submit that form with your application</t>
    </r>
  </si>
  <si>
    <r>
      <rPr>
        <b/>
        <sz val="11"/>
        <color theme="1"/>
        <rFont val="Aptos Narrow"/>
        <family val="2"/>
        <scheme val="minor"/>
      </rPr>
      <t xml:space="preserve">Year: </t>
    </r>
    <r>
      <rPr>
        <sz val="11"/>
        <color theme="1"/>
        <rFont val="Aptos Narrow"/>
        <family val="2"/>
        <scheme val="minor"/>
      </rPr>
      <t xml:space="preserve">Enter the year the contract item is scheduled to be completed, as indicated in </t>
    </r>
    <r>
      <rPr>
        <sz val="11"/>
        <color rgb="FFFF0000"/>
        <rFont val="Aptos Narrow"/>
        <family val="2"/>
        <scheme val="minor"/>
      </rPr>
      <t>BOX 4</t>
    </r>
    <r>
      <rPr>
        <sz val="11"/>
        <color theme="1"/>
        <rFont val="Aptos Narrow"/>
        <family val="2"/>
        <scheme val="minor"/>
      </rPr>
      <t>. The year a contract item is planned will have a number in the box below it.</t>
    </r>
  </si>
  <si>
    <r>
      <rPr>
        <b/>
        <sz val="11"/>
        <color theme="1"/>
        <rFont val="Aptos Narrow"/>
        <family val="2"/>
        <scheme val="minor"/>
      </rPr>
      <t>HU?:</t>
    </r>
    <r>
      <rPr>
        <sz val="11"/>
        <color theme="1"/>
        <rFont val="Aptos Narrow"/>
        <family val="2"/>
        <scheme val="minor"/>
      </rPr>
      <t xml:space="preserve"> If your contract has an 'HU' in </t>
    </r>
    <r>
      <rPr>
        <sz val="11"/>
        <color rgb="FFFF0000"/>
        <rFont val="Aptos Narrow"/>
        <family val="2"/>
        <scheme val="minor"/>
      </rPr>
      <t>BOX 5</t>
    </r>
    <r>
      <rPr>
        <sz val="11"/>
        <color theme="1"/>
        <rFont val="Aptos Narrow"/>
        <family val="2"/>
        <scheme val="minor"/>
      </rPr>
      <t>, then click on the yellow cell in the HU? column, then click the dropdown arrow that appears, and select 'Yes'. Select 'No' if the HU designation is NOT on your contract.</t>
    </r>
  </si>
  <si>
    <r>
      <t xml:space="preserve">Planned Amount: </t>
    </r>
    <r>
      <rPr>
        <sz val="11"/>
        <color theme="1"/>
        <rFont val="Aptos Narrow"/>
        <family val="2"/>
        <scheme val="minor"/>
      </rPr>
      <t xml:space="preserve">Enter the number found in </t>
    </r>
    <r>
      <rPr>
        <sz val="11"/>
        <color rgb="FFFF0000"/>
        <rFont val="Aptos Narrow"/>
        <family val="2"/>
        <scheme val="minor"/>
      </rPr>
      <t>BOX 6</t>
    </r>
    <r>
      <rPr>
        <sz val="11"/>
        <color theme="1"/>
        <rFont val="Aptos Narrow"/>
        <family val="2"/>
        <scheme val="minor"/>
      </rPr>
      <t>.</t>
    </r>
  </si>
  <si>
    <r>
      <rPr>
        <b/>
        <sz val="11"/>
        <color theme="1"/>
        <rFont val="Aptos Narrow"/>
        <family val="2"/>
        <scheme val="minor"/>
      </rPr>
      <t xml:space="preserve">Unit Cost: </t>
    </r>
    <r>
      <rPr>
        <sz val="11"/>
        <color theme="1"/>
        <rFont val="Aptos Narrow"/>
        <family val="2"/>
        <scheme val="minor"/>
      </rPr>
      <t xml:space="preserve">Enter the number found in </t>
    </r>
    <r>
      <rPr>
        <sz val="11"/>
        <color rgb="FFFF0000"/>
        <rFont val="Aptos Narrow"/>
        <family val="2"/>
        <scheme val="minor"/>
      </rPr>
      <t>BOX 7</t>
    </r>
    <r>
      <rPr>
        <sz val="11"/>
        <color theme="1"/>
        <rFont val="Aptos Narrow"/>
        <family val="2"/>
        <scheme val="minor"/>
      </rPr>
      <t>.</t>
    </r>
  </si>
  <si>
    <t>Requested TIP Payment</t>
  </si>
  <si>
    <t>EXAMPLE</t>
  </si>
  <si>
    <r>
      <t xml:space="preserve">Code: </t>
    </r>
    <r>
      <rPr>
        <sz val="11"/>
        <color theme="1"/>
        <rFont val="Aptos Narrow"/>
        <family val="2"/>
        <scheme val="minor"/>
      </rPr>
      <t xml:space="preserve">Click on the yellow cell in the Code column below, then click the dropdown arrow that appears. Select the code to match </t>
    </r>
    <r>
      <rPr>
        <sz val="11"/>
        <color rgb="FFFF0000"/>
        <rFont val="Aptos Narrow"/>
        <family val="2"/>
        <scheme val="minor"/>
      </rPr>
      <t>BOX 3</t>
    </r>
    <r>
      <rPr>
        <sz val="11"/>
        <rFont val="Aptos Narrow"/>
        <family val="2"/>
        <scheme val="minor"/>
      </rPr>
      <t>.</t>
    </r>
    <r>
      <rPr>
        <b/>
        <sz val="11"/>
        <color theme="1"/>
        <rFont val="Aptos Narrow"/>
        <family val="2"/>
        <scheme val="minor"/>
      </rPr>
      <t xml:space="preserve"> </t>
    </r>
    <r>
      <rPr>
        <sz val="11"/>
        <color theme="1"/>
        <rFont val="Aptos Narrow"/>
        <family val="2"/>
        <scheme val="minor"/>
      </rPr>
      <t>If the code you are looking for is not in the dropdown menu, then that code is not elgibile for TIP.</t>
    </r>
  </si>
  <si>
    <r>
      <rPr>
        <b/>
        <sz val="11"/>
        <color theme="1"/>
        <rFont val="Aptos Narrow"/>
        <family val="2"/>
        <scheme val="minor"/>
      </rPr>
      <t xml:space="preserve">Instructions: </t>
    </r>
    <r>
      <rPr>
        <sz val="11"/>
        <color theme="1"/>
        <rFont val="Aptos Narrow"/>
        <family val="2"/>
        <scheme val="minor"/>
      </rPr>
      <t xml:space="preserve">You only need to enter information in YELLOW boxes, and you will not be able to select any cells in this sheet except for ones colored yellow. All data required for this form can be found on your NRCS-CPA-1155 form, except for the STATUS column. See an example form on the right. Use the red, numbered boxes as a guide for where to find the required information. Once you have completed this form, save a copy and email it to </t>
    </r>
    <r>
      <rPr>
        <sz val="11"/>
        <color theme="3" tint="0.499984740745262"/>
        <rFont val="Aptos Narrow"/>
        <family val="2"/>
        <scheme val="minor"/>
      </rPr>
      <t>matthew.boucher@maine.gov</t>
    </r>
    <r>
      <rPr>
        <sz val="11"/>
        <color theme="1"/>
        <rFont val="Aptos Narrow"/>
        <family val="2"/>
        <scheme val="minor"/>
      </rPr>
      <t xml:space="preserve"> along with copies of all NRCS-CPA-1155 forms and any available NRCS-CPA-1245 forms (you may not have NRCS-CPA-1245 forms and that is ok). Remember, you may not receive the full amount requested, and some amount of the requested TIP payment may be paid out over the life of the contract.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</si>
</sst>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Aptos Narrow"/>
      <family val="2"/>
      <scheme val="minor"/>
    </font>
    <font>
      <b/>
      <sz val="11"/>
      <color theme="1"/>
      <name val="Aptos Narrow"/>
      <family val="2"/>
      <scheme val="minor"/>
    </font>
    <font>
      <sz val="11"/>
      <color rgb="FF000000"/>
      <name val="Aptos Narrow"/>
      <family val="2"/>
      <scheme val="minor"/>
    </font>
    <font>
      <sz val="10"/>
      <color theme="1"/>
      <name val="Courier New"/>
      <family val="3"/>
    </font>
    <font>
      <b/>
      <sz val="10"/>
      <color theme="1"/>
      <name val="Courier New"/>
      <family val="3"/>
    </font>
    <font>
      <sz val="8"/>
      <color rgb="FF000000"/>
      <name val="Courier New"/>
      <family val="3"/>
    </font>
    <font>
      <b/>
      <sz val="26"/>
      <color theme="1"/>
      <name val="Aptos Narrow"/>
      <family val="2"/>
      <scheme val="minor"/>
    </font>
    <font>
      <sz val="10"/>
      <color rgb="FF000000"/>
      <name val="Courier New"/>
      <family val="3"/>
    </font>
    <font>
      <sz val="11"/>
      <color rgb="FFFF0000"/>
      <name val="Aptos Narrow"/>
      <family val="2"/>
      <scheme val="minor"/>
    </font>
    <font>
      <sz val="11"/>
      <name val="Aptos Narrow"/>
      <family val="2"/>
      <scheme val="minor"/>
    </font>
    <font>
      <sz val="11"/>
      <color theme="3" tint="0.499984740745262"/>
      <name val="Aptos Narrow"/>
      <family val="2"/>
      <scheme val="minor"/>
    </font>
    <font>
      <b/>
      <sz val="18"/>
      <color theme="1"/>
      <name val="Aptos Narrow"/>
      <family val="2"/>
      <scheme val="minor"/>
    </font>
    <font>
      <b/>
      <sz val="20"/>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1" xfId="0" applyFont="1" applyBorder="1" applyAlignment="1">
      <alignment horizontal="center"/>
    </xf>
    <xf numFmtId="0" fontId="3" fillId="0" borderId="1" xfId="0" applyFont="1" applyBorder="1"/>
    <xf numFmtId="0" fontId="4" fillId="2" borderId="1" xfId="0" applyFont="1" applyFill="1" applyBorder="1" applyAlignment="1">
      <alignment horizontal="center"/>
    </xf>
    <xf numFmtId="0" fontId="3" fillId="2" borderId="1" xfId="0" applyFont="1" applyFill="1" applyBorder="1"/>
    <xf numFmtId="0" fontId="5" fillId="2" borderId="1" xfId="0" applyFont="1" applyFill="1" applyBorder="1"/>
    <xf numFmtId="164" fontId="3" fillId="0" borderId="1" xfId="0" applyNumberFormat="1" applyFont="1" applyBorder="1"/>
    <xf numFmtId="0" fontId="0" fillId="0" borderId="0" xfId="0" applyAlignment="1">
      <alignment vertical="top" wrapText="1"/>
    </xf>
    <xf numFmtId="0" fontId="4" fillId="3" borderId="1" xfId="0" applyFont="1" applyFill="1" applyBorder="1" applyAlignment="1">
      <alignment horizontal="center" wrapText="1"/>
    </xf>
    <xf numFmtId="164" fontId="3" fillId="4" borderId="1" xfId="0" applyNumberFormat="1" applyFont="1" applyFill="1" applyBorder="1"/>
    <xf numFmtId="0" fontId="11" fillId="6" borderId="0" xfId="0" applyFont="1" applyFill="1" applyAlignment="1">
      <alignment horizontal="center" vertical="center" wrapText="1"/>
    </xf>
    <xf numFmtId="164" fontId="12" fillId="6" borderId="0" xfId="0" applyNumberFormat="1" applyFont="1" applyFill="1" applyAlignment="1">
      <alignment horizontal="center" vertical="center"/>
    </xf>
    <xf numFmtId="0" fontId="3" fillId="2" borderId="1" xfId="0" applyFont="1" applyFill="1" applyBorder="1" applyProtection="1">
      <protection locked="0"/>
    </xf>
    <xf numFmtId="0" fontId="3" fillId="0" borderId="1" xfId="0" applyFont="1" applyBorder="1" applyProtection="1">
      <protection locked="0"/>
    </xf>
    <xf numFmtId="164" fontId="3" fillId="2" borderId="1" xfId="0" applyNumberFormat="1" applyFont="1" applyFill="1" applyBorder="1" applyProtection="1">
      <protection locked="0"/>
    </xf>
    <xf numFmtId="164" fontId="7" fillId="2" borderId="1" xfId="0" applyNumberFormat="1" applyFont="1" applyFill="1" applyBorder="1" applyProtection="1">
      <protection locked="0"/>
    </xf>
    <xf numFmtId="164" fontId="3" fillId="2" borderId="1" xfId="0" applyNumberFormat="1" applyFont="1" applyFill="1" applyBorder="1"/>
    <xf numFmtId="0" fontId="0" fillId="5" borderId="11" xfId="0" applyFill="1" applyBorder="1" applyAlignment="1">
      <alignment horizontal="left" vertical="top" wrapText="1"/>
    </xf>
    <xf numFmtId="0" fontId="0" fillId="5" borderId="0" xfId="0" applyFill="1" applyAlignment="1">
      <alignment horizontal="left" vertical="top" wrapText="1"/>
    </xf>
    <xf numFmtId="0" fontId="0" fillId="5" borderId="12" xfId="0" applyFill="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1" fillId="5" borderId="11" xfId="0" applyFont="1" applyFill="1" applyBorder="1" applyAlignment="1">
      <alignment horizontal="left" vertical="top" wrapText="1"/>
    </xf>
    <xf numFmtId="0" fontId="1" fillId="5" borderId="0" xfId="0" applyFont="1" applyFill="1" applyAlignment="1">
      <alignment horizontal="left" vertical="top" wrapText="1"/>
    </xf>
    <xf numFmtId="0" fontId="1" fillId="5" borderId="12" xfId="0" applyFont="1"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 fillId="5" borderId="2" xfId="0" applyFont="1" applyFill="1" applyBorder="1" applyAlignment="1">
      <alignment horizontal="left" vertical="top"/>
    </xf>
    <xf numFmtId="0" fontId="1" fillId="5" borderId="3" xfId="0" applyFont="1" applyFill="1" applyBorder="1" applyAlignment="1">
      <alignment horizontal="left" vertical="top"/>
    </xf>
    <xf numFmtId="0" fontId="1" fillId="5" borderId="4" xfId="0" applyFont="1" applyFill="1" applyBorder="1" applyAlignment="1">
      <alignment horizontal="left" vertical="top"/>
    </xf>
    <xf numFmtId="0" fontId="1" fillId="0" borderId="11" xfId="0" applyFont="1" applyBorder="1" applyAlignment="1">
      <alignment horizontal="left" vertical="top"/>
    </xf>
    <xf numFmtId="0" fontId="1" fillId="0" borderId="0" xfId="0" applyFont="1" applyAlignment="1">
      <alignment horizontal="left" vertical="top"/>
    </xf>
    <xf numFmtId="0" fontId="1" fillId="0" borderId="12" xfId="0" applyFont="1" applyBorder="1" applyAlignment="1">
      <alignment horizontal="left" vertical="top"/>
    </xf>
    <xf numFmtId="0" fontId="6" fillId="0" borderId="0" xfId="0" applyFont="1" applyAlignment="1">
      <alignment horizontal="center"/>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19</xdr:col>
      <xdr:colOff>77121</xdr:colOff>
      <xdr:row>1</xdr:row>
      <xdr:rowOff>104774</xdr:rowOff>
    </xdr:from>
    <xdr:to>
      <xdr:col>31</xdr:col>
      <xdr:colOff>441578</xdr:colOff>
      <xdr:row>16</xdr:row>
      <xdr:rowOff>1523</xdr:rowOff>
    </xdr:to>
    <xdr:pic>
      <xdr:nvPicPr>
        <xdr:cNvPr id="3" name="Picture 2">
          <a:extLst>
            <a:ext uri="{FF2B5EF4-FFF2-40B4-BE49-F238E27FC236}">
              <a16:creationId xmlns:a16="http://schemas.microsoft.com/office/drawing/2014/main" id="{954EF043-DC14-573F-7572-0E5FA9956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6196" y="466724"/>
          <a:ext cx="7675847" cy="52859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D7D4-A3A1-4ED3-9DCF-718F4B2026D3}">
  <dimension ref="B1:R100"/>
  <sheetViews>
    <sheetView tabSelected="1" showWhiteSpace="0" topLeftCell="A9" zoomScaleNormal="100" workbookViewId="0">
      <selection activeCell="D23" sqref="D23"/>
    </sheetView>
  </sheetViews>
  <sheetFormatPr defaultRowHeight="14.4" x14ac:dyDescent="0.3"/>
  <cols>
    <col min="2" max="2" width="13.5546875" customWidth="1"/>
    <col min="3" max="3" width="10" customWidth="1"/>
    <col min="5" max="6" width="0" hidden="1" customWidth="1"/>
    <col min="7" max="7" width="11" bestFit="1" customWidth="1"/>
    <col min="8" max="8" width="10.6640625" customWidth="1"/>
    <col min="9" max="9" width="0" hidden="1" customWidth="1"/>
    <col min="11" max="11" width="8.77734375" bestFit="1" customWidth="1"/>
    <col min="12" max="12" width="11" bestFit="1" customWidth="1"/>
    <col min="13" max="13" width="8.77734375" hidden="1" customWidth="1"/>
    <col min="14" max="14" width="11" hidden="1" customWidth="1"/>
    <col min="15" max="15" width="15.5546875" hidden="1" customWidth="1"/>
    <col min="16" max="16" width="12.109375" hidden="1" customWidth="1"/>
    <col min="17" max="17" width="13.77734375" customWidth="1"/>
    <col min="18" max="18" width="19.77734375" customWidth="1"/>
  </cols>
  <sheetData>
    <row r="1" spans="2:18" ht="28.2" customHeight="1" x14ac:dyDescent="0.65">
      <c r="B1" s="39" t="s">
        <v>199</v>
      </c>
      <c r="C1" s="39"/>
      <c r="D1" s="39"/>
      <c r="E1" s="39"/>
      <c r="F1" s="39"/>
      <c r="G1" s="39"/>
      <c r="H1" s="39"/>
      <c r="I1" s="39"/>
      <c r="J1" s="39"/>
      <c r="K1" s="39"/>
      <c r="L1" s="39"/>
      <c r="M1" s="39"/>
      <c r="N1" s="39"/>
      <c r="O1" s="39"/>
      <c r="P1" s="39"/>
      <c r="Q1" s="39"/>
      <c r="R1" s="39"/>
    </row>
    <row r="2" spans="2:18" ht="14.4" customHeight="1" x14ac:dyDescent="0.3">
      <c r="B2" s="40" t="s">
        <v>200</v>
      </c>
      <c r="C2" s="41"/>
      <c r="D2" s="41"/>
      <c r="E2" s="41"/>
      <c r="F2" s="41"/>
      <c r="G2" s="41"/>
      <c r="H2" s="41"/>
      <c r="I2" s="41"/>
      <c r="J2" s="41"/>
      <c r="K2" s="41"/>
      <c r="L2" s="41"/>
      <c r="M2" s="41"/>
      <c r="N2" s="41"/>
      <c r="O2" s="41"/>
      <c r="P2" s="41"/>
      <c r="Q2" s="41"/>
      <c r="R2" s="42"/>
    </row>
    <row r="3" spans="2:18" ht="20.399999999999999" customHeight="1" x14ac:dyDescent="0.3">
      <c r="B3" s="43"/>
      <c r="C3" s="44"/>
      <c r="D3" s="44"/>
      <c r="E3" s="44"/>
      <c r="F3" s="44"/>
      <c r="G3" s="44"/>
      <c r="H3" s="44"/>
      <c r="I3" s="44"/>
      <c r="J3" s="44"/>
      <c r="K3" s="44"/>
      <c r="L3" s="44"/>
      <c r="M3" s="44"/>
      <c r="N3" s="44"/>
      <c r="O3" s="44"/>
      <c r="P3" s="44"/>
      <c r="Q3" s="44"/>
      <c r="R3" s="45"/>
    </row>
    <row r="4" spans="2:18" x14ac:dyDescent="0.3">
      <c r="C4" s="11"/>
      <c r="D4" s="11"/>
      <c r="E4" s="11"/>
      <c r="F4" s="11"/>
      <c r="G4" s="11"/>
      <c r="H4" s="11"/>
      <c r="I4" s="11"/>
      <c r="J4" s="11"/>
      <c r="K4" s="11"/>
      <c r="L4" s="11"/>
      <c r="M4" s="11"/>
      <c r="N4" s="11"/>
      <c r="O4" s="11"/>
      <c r="P4" s="11"/>
      <c r="Q4" s="11"/>
    </row>
    <row r="5" spans="2:18" ht="85.8" customHeight="1" x14ac:dyDescent="0.3">
      <c r="B5" s="46" t="s">
        <v>211</v>
      </c>
      <c r="C5" s="47"/>
      <c r="D5" s="47"/>
      <c r="E5" s="47"/>
      <c r="F5" s="47"/>
      <c r="G5" s="47"/>
      <c r="H5" s="47"/>
      <c r="I5" s="47"/>
      <c r="J5" s="47"/>
      <c r="K5" s="47"/>
      <c r="L5" s="47"/>
      <c r="M5" s="47"/>
      <c r="N5" s="47"/>
      <c r="O5" s="47"/>
      <c r="P5" s="47"/>
      <c r="Q5" s="47"/>
      <c r="R5" s="48"/>
    </row>
    <row r="7" spans="2:18" x14ac:dyDescent="0.3">
      <c r="B7" s="33" t="s">
        <v>201</v>
      </c>
      <c r="C7" s="34"/>
      <c r="D7" s="34"/>
      <c r="E7" s="34"/>
      <c r="F7" s="34"/>
      <c r="G7" s="34"/>
      <c r="H7" s="34"/>
      <c r="I7" s="34"/>
      <c r="J7" s="34"/>
      <c r="K7" s="34"/>
      <c r="L7" s="35"/>
    </row>
    <row r="8" spans="2:18" x14ac:dyDescent="0.3">
      <c r="B8" s="36" t="s">
        <v>202</v>
      </c>
      <c r="C8" s="37"/>
      <c r="D8" s="37"/>
      <c r="E8" s="37"/>
      <c r="F8" s="37"/>
      <c r="G8" s="37"/>
      <c r="H8" s="37"/>
      <c r="I8" s="37"/>
      <c r="J8" s="37"/>
      <c r="K8" s="37"/>
      <c r="L8" s="38"/>
    </row>
    <row r="9" spans="2:18" ht="44.4" customHeight="1" x14ac:dyDescent="0.3">
      <c r="B9" s="27" t="s">
        <v>210</v>
      </c>
      <c r="C9" s="28"/>
      <c r="D9" s="28"/>
      <c r="E9" s="28"/>
      <c r="F9" s="28"/>
      <c r="G9" s="28"/>
      <c r="H9" s="28"/>
      <c r="I9" s="28"/>
      <c r="J9" s="28"/>
      <c r="K9" s="28"/>
      <c r="L9" s="29"/>
    </row>
    <row r="10" spans="2:18" ht="57.6" customHeight="1" x14ac:dyDescent="0.3">
      <c r="B10" s="24" t="s">
        <v>203</v>
      </c>
      <c r="C10" s="25"/>
      <c r="D10" s="25"/>
      <c r="E10" s="25"/>
      <c r="F10" s="25"/>
      <c r="G10" s="25"/>
      <c r="H10" s="25"/>
      <c r="I10" s="25"/>
      <c r="J10" s="25"/>
      <c r="K10" s="25"/>
      <c r="L10" s="26"/>
      <c r="R10" s="14" t="s">
        <v>208</v>
      </c>
    </row>
    <row r="11" spans="2:18" ht="30" customHeight="1" x14ac:dyDescent="0.3">
      <c r="B11" s="21" t="s">
        <v>204</v>
      </c>
      <c r="C11" s="22"/>
      <c r="D11" s="22"/>
      <c r="E11" s="22"/>
      <c r="F11" s="22"/>
      <c r="G11" s="22"/>
      <c r="H11" s="22"/>
      <c r="I11" s="22"/>
      <c r="J11" s="22"/>
      <c r="K11" s="22"/>
      <c r="L11" s="23"/>
      <c r="R11" s="15">
        <f>SUM(Q19:Q100)</f>
        <v>0</v>
      </c>
    </row>
    <row r="12" spans="2:18" ht="43.8" customHeight="1" x14ac:dyDescent="0.3">
      <c r="B12" s="24" t="s">
        <v>205</v>
      </c>
      <c r="C12" s="25"/>
      <c r="D12" s="25"/>
      <c r="E12" s="25"/>
      <c r="F12" s="25"/>
      <c r="G12" s="25"/>
      <c r="H12" s="25"/>
      <c r="I12" s="25"/>
      <c r="J12" s="25"/>
      <c r="K12" s="25"/>
      <c r="L12" s="26"/>
    </row>
    <row r="13" spans="2:18" x14ac:dyDescent="0.3">
      <c r="B13" s="27" t="s">
        <v>206</v>
      </c>
      <c r="C13" s="28"/>
      <c r="D13" s="28"/>
      <c r="E13" s="28"/>
      <c r="F13" s="28"/>
      <c r="G13" s="28"/>
      <c r="H13" s="28"/>
      <c r="I13" s="28"/>
      <c r="J13" s="28"/>
      <c r="K13" s="28"/>
      <c r="L13" s="29"/>
    </row>
    <row r="14" spans="2:18" x14ac:dyDescent="0.3">
      <c r="B14" s="30" t="s">
        <v>207</v>
      </c>
      <c r="C14" s="31"/>
      <c r="D14" s="31"/>
      <c r="E14" s="31"/>
      <c r="F14" s="31"/>
      <c r="G14" s="31"/>
      <c r="H14" s="31"/>
      <c r="I14" s="31"/>
      <c r="J14" s="31"/>
      <c r="K14" s="31"/>
      <c r="L14" s="32"/>
    </row>
    <row r="16" spans="2:18" ht="30" customHeight="1" x14ac:dyDescent="0.3">
      <c r="B16" s="12" t="s">
        <v>187</v>
      </c>
      <c r="C16" s="12" t="s">
        <v>181</v>
      </c>
      <c r="D16" s="12" t="s">
        <v>71</v>
      </c>
      <c r="E16" s="12" t="s">
        <v>72</v>
      </c>
      <c r="F16" s="12" t="s">
        <v>110</v>
      </c>
      <c r="G16" s="12" t="s">
        <v>189</v>
      </c>
      <c r="H16" s="12" t="s">
        <v>191</v>
      </c>
      <c r="I16" s="12" t="s">
        <v>117</v>
      </c>
      <c r="J16" s="12" t="s">
        <v>182</v>
      </c>
      <c r="K16" s="12" t="s">
        <v>185</v>
      </c>
      <c r="L16" s="12" t="s">
        <v>184</v>
      </c>
      <c r="M16" s="12" t="s">
        <v>111</v>
      </c>
      <c r="N16" s="12" t="s">
        <v>112</v>
      </c>
      <c r="O16" s="12" t="s">
        <v>113</v>
      </c>
      <c r="P16" s="12" t="s">
        <v>121</v>
      </c>
      <c r="Q16" s="12" t="s">
        <v>114</v>
      </c>
    </row>
    <row r="17" spans="2:17" x14ac:dyDescent="0.3">
      <c r="B17" s="8" t="s">
        <v>209</v>
      </c>
      <c r="C17" s="8">
        <v>3</v>
      </c>
      <c r="D17" s="8">
        <v>590</v>
      </c>
      <c r="E17" s="6" t="str">
        <f>IF(D17="","",_xlfn.XLOOKUP(D17, 'Eligible Practice Codes'!A8:A80, 'Eligible Practice Codes'!B8:B80, "Not Found"))</f>
        <v>Nutrient Management</v>
      </c>
      <c r="F17" s="6" t="str">
        <f>IF(D17="","",_xlfn.XLOOKUP(D17, 'Eligible Practice Codes'!A8:A80, 'Eligible Practice Codes'!C8:C80, "Not Found"))</f>
        <v>Num/Ac/kSqFt</v>
      </c>
      <c r="G17" s="8" t="s">
        <v>190</v>
      </c>
      <c r="H17" s="8">
        <v>2026</v>
      </c>
      <c r="I17" s="6" t="str">
        <f>IF(G17="Planned", "Yes", "No")</f>
        <v>Yes</v>
      </c>
      <c r="J17" s="8" t="s">
        <v>179</v>
      </c>
      <c r="K17" s="8">
        <v>59.5</v>
      </c>
      <c r="L17" s="20">
        <v>37.450000000000003</v>
      </c>
      <c r="M17" s="10">
        <f>IF(J17="Yes", 0.9, 0.75)</f>
        <v>0.9</v>
      </c>
      <c r="N17" s="10">
        <f t="shared" ref="N17:N66" si="0">L17/M17</f>
        <v>41.611111111111114</v>
      </c>
      <c r="O17" s="10">
        <f>N17*K17</f>
        <v>2475.8611111111113</v>
      </c>
      <c r="P17" s="10">
        <f>L17*K17</f>
        <v>2228.2750000000001</v>
      </c>
      <c r="Q17" s="13">
        <f>O17-P17</f>
        <v>247.58611111111122</v>
      </c>
    </row>
    <row r="18" spans="2:17" x14ac:dyDescent="0.3">
      <c r="B18" s="8" t="s">
        <v>209</v>
      </c>
      <c r="C18" s="8">
        <v>4</v>
      </c>
      <c r="D18" s="8">
        <v>315</v>
      </c>
      <c r="E18" s="6" t="str">
        <f>IF(D18="","",_xlfn.XLOOKUP(D18, 'Eligible Practice Codes'!A9:A81, 'Eligible Practice Codes'!B9:B81, "Not Found"))</f>
        <v>Herbaceous Weed Treatment</v>
      </c>
      <c r="F18" s="6" t="str">
        <f>IF(D18="","",_xlfn.XLOOKUP(D18, 'Eligible Practice Codes'!A9:A81, 'Eligible Practice Codes'!C9:C81, "Not Found"))</f>
        <v>Ac</v>
      </c>
      <c r="G18" s="8" t="s">
        <v>190</v>
      </c>
      <c r="H18" s="8">
        <v>2026</v>
      </c>
      <c r="I18" s="6" t="str">
        <f t="shared" ref="I18:I28" si="1">IF(G18="Planned", "Yes", "No")</f>
        <v>Yes</v>
      </c>
      <c r="J18" s="8" t="s">
        <v>179</v>
      </c>
      <c r="K18" s="8">
        <v>27.7</v>
      </c>
      <c r="L18" s="20">
        <v>69.22</v>
      </c>
      <c r="M18" s="10">
        <f t="shared" ref="M18:M66" si="2">IF(J18="Yes", 0.9, 0.75)</f>
        <v>0.9</v>
      </c>
      <c r="N18" s="10">
        <f t="shared" si="0"/>
        <v>76.911111111111111</v>
      </c>
      <c r="O18" s="10">
        <f t="shared" ref="O18:O66" si="3">N18*K18</f>
        <v>2130.4377777777777</v>
      </c>
      <c r="P18" s="10">
        <f t="shared" ref="P18:P66" si="4">L18*K18</f>
        <v>1917.394</v>
      </c>
      <c r="Q18" s="13">
        <f t="shared" ref="Q18:Q66" si="5">O18-P18</f>
        <v>213.04377777777768</v>
      </c>
    </row>
    <row r="19" spans="2:17" x14ac:dyDescent="0.3">
      <c r="B19" s="16"/>
      <c r="C19" s="16"/>
      <c r="D19" s="16"/>
      <c r="E19" s="17" t="str">
        <f>IF(D19="","",_xlfn.XLOOKUP(D19, 'Eligible Practice Codes'!A10:A82, 'Eligible Practice Codes'!B10:B82, "Not Found"))</f>
        <v/>
      </c>
      <c r="F19" s="17" t="str">
        <f>IF(D19="","",_xlfn.XLOOKUP(D19, 'Eligible Practice Codes'!A10:A82, 'Eligible Practice Codes'!C10:C82, "Not Found"))</f>
        <v/>
      </c>
      <c r="G19" s="16" t="s">
        <v>190</v>
      </c>
      <c r="H19" s="16">
        <v>2026</v>
      </c>
      <c r="I19" s="17" t="str">
        <f t="shared" si="1"/>
        <v>Yes</v>
      </c>
      <c r="J19" s="16" t="s">
        <v>109</v>
      </c>
      <c r="K19" s="16"/>
      <c r="L19" s="18"/>
      <c r="M19" s="10">
        <f t="shared" si="2"/>
        <v>0.75</v>
      </c>
      <c r="N19" s="10">
        <f t="shared" si="0"/>
        <v>0</v>
      </c>
      <c r="O19" s="10">
        <f t="shared" si="3"/>
        <v>0</v>
      </c>
      <c r="P19" s="10">
        <f t="shared" si="4"/>
        <v>0</v>
      </c>
      <c r="Q19" s="13">
        <f t="shared" si="5"/>
        <v>0</v>
      </c>
    </row>
    <row r="20" spans="2:17" x14ac:dyDescent="0.3">
      <c r="B20" s="16"/>
      <c r="C20" s="16"/>
      <c r="D20" s="16"/>
      <c r="E20" s="17" t="str">
        <f>IF(D20="","",_xlfn.XLOOKUP(D20, 'Eligible Practice Codes'!A11:A83, 'Eligible Practice Codes'!B11:B83, "Not Found"))</f>
        <v/>
      </c>
      <c r="F20" s="17" t="str">
        <f>IF(D20="","",_xlfn.XLOOKUP(D20, 'Eligible Practice Codes'!A11:A83, 'Eligible Practice Codes'!C11:C83, "Not Found"))</f>
        <v/>
      </c>
      <c r="G20" s="16"/>
      <c r="H20" s="16"/>
      <c r="I20" s="17" t="str">
        <f t="shared" si="1"/>
        <v>No</v>
      </c>
      <c r="J20" s="16" t="s">
        <v>179</v>
      </c>
      <c r="K20" s="16"/>
      <c r="L20" s="18"/>
      <c r="M20" s="10">
        <f t="shared" si="2"/>
        <v>0.9</v>
      </c>
      <c r="N20" s="10">
        <f t="shared" si="0"/>
        <v>0</v>
      </c>
      <c r="O20" s="10">
        <f t="shared" si="3"/>
        <v>0</v>
      </c>
      <c r="P20" s="10">
        <f t="shared" si="4"/>
        <v>0</v>
      </c>
      <c r="Q20" s="13">
        <f t="shared" si="5"/>
        <v>0</v>
      </c>
    </row>
    <row r="21" spans="2:17" x14ac:dyDescent="0.3">
      <c r="B21" s="16"/>
      <c r="C21" s="16"/>
      <c r="D21" s="16"/>
      <c r="E21" s="17" t="str">
        <f>IF(D21="","",_xlfn.XLOOKUP(D21, 'Eligible Practice Codes'!A12:A84, 'Eligible Practice Codes'!B12:B84, "Not Found"))</f>
        <v/>
      </c>
      <c r="F21" s="17" t="str">
        <f>IF(D21="","",_xlfn.XLOOKUP(D21, 'Eligible Practice Codes'!A12:A84, 'Eligible Practice Codes'!C12:C84, "Not Found"))</f>
        <v/>
      </c>
      <c r="G21" s="16"/>
      <c r="H21" s="16"/>
      <c r="I21" s="17" t="str">
        <f t="shared" si="1"/>
        <v>No</v>
      </c>
      <c r="J21" s="16" t="s">
        <v>179</v>
      </c>
      <c r="K21" s="16"/>
      <c r="L21" s="18"/>
      <c r="M21" s="10">
        <f t="shared" si="2"/>
        <v>0.9</v>
      </c>
      <c r="N21" s="10">
        <f t="shared" si="0"/>
        <v>0</v>
      </c>
      <c r="O21" s="10">
        <f t="shared" si="3"/>
        <v>0</v>
      </c>
      <c r="P21" s="10">
        <f t="shared" si="4"/>
        <v>0</v>
      </c>
      <c r="Q21" s="13">
        <f t="shared" si="5"/>
        <v>0</v>
      </c>
    </row>
    <row r="22" spans="2:17" x14ac:dyDescent="0.3">
      <c r="B22" s="16"/>
      <c r="C22" s="16"/>
      <c r="D22" s="16"/>
      <c r="E22" s="17" t="str">
        <f>IF(D22="","",_xlfn.XLOOKUP(D22, 'Eligible Practice Codes'!A13:A85, 'Eligible Practice Codes'!B13:B85, "Not Found"))</f>
        <v/>
      </c>
      <c r="F22" s="17" t="str">
        <f>IF(D22="","",_xlfn.XLOOKUP(D22, 'Eligible Practice Codes'!A13:A85, 'Eligible Practice Codes'!C13:C85, "Not Found"))</f>
        <v/>
      </c>
      <c r="G22" s="16"/>
      <c r="H22" s="16"/>
      <c r="I22" s="17" t="str">
        <f t="shared" si="1"/>
        <v>No</v>
      </c>
      <c r="J22" s="16" t="s">
        <v>179</v>
      </c>
      <c r="K22" s="16"/>
      <c r="L22" s="18"/>
      <c r="M22" s="10">
        <f t="shared" si="2"/>
        <v>0.9</v>
      </c>
      <c r="N22" s="10">
        <f t="shared" si="0"/>
        <v>0</v>
      </c>
      <c r="O22" s="10">
        <f t="shared" si="3"/>
        <v>0</v>
      </c>
      <c r="P22" s="10">
        <f t="shared" si="4"/>
        <v>0</v>
      </c>
      <c r="Q22" s="13">
        <f t="shared" si="5"/>
        <v>0</v>
      </c>
    </row>
    <row r="23" spans="2:17" x14ac:dyDescent="0.3">
      <c r="B23" s="16"/>
      <c r="C23" s="16"/>
      <c r="D23" s="16"/>
      <c r="E23" s="17" t="str">
        <f>IF(D23="","",_xlfn.XLOOKUP(D23, 'Eligible Practice Codes'!A14:A86, 'Eligible Practice Codes'!B14:B86, "Not Found"))</f>
        <v/>
      </c>
      <c r="F23" s="17" t="str">
        <f>IF(D23="","",_xlfn.XLOOKUP(D23, 'Eligible Practice Codes'!A14:A86, 'Eligible Practice Codes'!C14:C86, "Not Found"))</f>
        <v/>
      </c>
      <c r="G23" s="16"/>
      <c r="H23" s="16"/>
      <c r="I23" s="17" t="str">
        <f t="shared" si="1"/>
        <v>No</v>
      </c>
      <c r="J23" s="16" t="s">
        <v>179</v>
      </c>
      <c r="K23" s="16"/>
      <c r="L23" s="18"/>
      <c r="M23" s="10">
        <f t="shared" si="2"/>
        <v>0.9</v>
      </c>
      <c r="N23" s="10">
        <f t="shared" si="0"/>
        <v>0</v>
      </c>
      <c r="O23" s="10">
        <f t="shared" si="3"/>
        <v>0</v>
      </c>
      <c r="P23" s="10">
        <f t="shared" si="4"/>
        <v>0</v>
      </c>
      <c r="Q23" s="13">
        <f t="shared" si="5"/>
        <v>0</v>
      </c>
    </row>
    <row r="24" spans="2:17" x14ac:dyDescent="0.3">
      <c r="B24" s="16"/>
      <c r="C24" s="16"/>
      <c r="D24" s="16"/>
      <c r="E24" s="17" t="str">
        <f>IF(D24="","",_xlfn.XLOOKUP(D24, 'Eligible Practice Codes'!A15:A87, 'Eligible Practice Codes'!B15:B87, "Not Found"))</f>
        <v/>
      </c>
      <c r="F24" s="17" t="str">
        <f>IF(D24="","",_xlfn.XLOOKUP(D24, 'Eligible Practice Codes'!A15:A87, 'Eligible Practice Codes'!C15:C87, "Not Found"))</f>
        <v/>
      </c>
      <c r="G24" s="16"/>
      <c r="H24" s="16"/>
      <c r="I24" s="17" t="str">
        <f t="shared" si="1"/>
        <v>No</v>
      </c>
      <c r="J24" s="16" t="s">
        <v>179</v>
      </c>
      <c r="K24" s="16"/>
      <c r="L24" s="18"/>
      <c r="M24" s="10">
        <f t="shared" si="2"/>
        <v>0.9</v>
      </c>
      <c r="N24" s="10">
        <f t="shared" si="0"/>
        <v>0</v>
      </c>
      <c r="O24" s="10">
        <f t="shared" si="3"/>
        <v>0</v>
      </c>
      <c r="P24" s="10">
        <f t="shared" si="4"/>
        <v>0</v>
      </c>
      <c r="Q24" s="13">
        <f t="shared" si="5"/>
        <v>0</v>
      </c>
    </row>
    <row r="25" spans="2:17" x14ac:dyDescent="0.3">
      <c r="B25" s="16"/>
      <c r="C25" s="16"/>
      <c r="D25" s="16"/>
      <c r="E25" s="17" t="str">
        <f>IF(D25="","",_xlfn.XLOOKUP(D25, 'Eligible Practice Codes'!A16:A88, 'Eligible Practice Codes'!B16:B88, "Not Found"))</f>
        <v/>
      </c>
      <c r="F25" s="17" t="str">
        <f>IF(D25="","",_xlfn.XLOOKUP(D25, 'Eligible Practice Codes'!A16:A88, 'Eligible Practice Codes'!C16:C88, "Not Found"))</f>
        <v/>
      </c>
      <c r="G25" s="16"/>
      <c r="H25" s="16"/>
      <c r="I25" s="17" t="str">
        <f t="shared" si="1"/>
        <v>No</v>
      </c>
      <c r="J25" s="16" t="s">
        <v>179</v>
      </c>
      <c r="K25" s="16"/>
      <c r="L25" s="18"/>
      <c r="M25" s="10">
        <f t="shared" si="2"/>
        <v>0.9</v>
      </c>
      <c r="N25" s="10">
        <f t="shared" si="0"/>
        <v>0</v>
      </c>
      <c r="O25" s="10">
        <f t="shared" si="3"/>
        <v>0</v>
      </c>
      <c r="P25" s="10">
        <f t="shared" si="4"/>
        <v>0</v>
      </c>
      <c r="Q25" s="13">
        <f t="shared" si="5"/>
        <v>0</v>
      </c>
    </row>
    <row r="26" spans="2:17" x14ac:dyDescent="0.3">
      <c r="B26" s="16"/>
      <c r="C26" s="16"/>
      <c r="D26" s="16"/>
      <c r="E26" s="17" t="str">
        <f>IF(D26="","",_xlfn.XLOOKUP(D26, 'Eligible Practice Codes'!A17:A89, 'Eligible Practice Codes'!B17:B89, "Not Found"))</f>
        <v/>
      </c>
      <c r="F26" s="17" t="str">
        <f>IF(D26="","",_xlfn.XLOOKUP(D26, 'Eligible Practice Codes'!A17:A89, 'Eligible Practice Codes'!C17:C89, "Not Found"))</f>
        <v/>
      </c>
      <c r="G26" s="16"/>
      <c r="H26" s="16"/>
      <c r="I26" s="17" t="str">
        <f t="shared" si="1"/>
        <v>No</v>
      </c>
      <c r="J26" s="16" t="s">
        <v>179</v>
      </c>
      <c r="K26" s="16"/>
      <c r="L26" s="19"/>
      <c r="M26" s="10">
        <f t="shared" si="2"/>
        <v>0.9</v>
      </c>
      <c r="N26" s="10">
        <f t="shared" si="0"/>
        <v>0</v>
      </c>
      <c r="O26" s="10">
        <f t="shared" si="3"/>
        <v>0</v>
      </c>
      <c r="P26" s="10">
        <f t="shared" si="4"/>
        <v>0</v>
      </c>
      <c r="Q26" s="13">
        <f t="shared" si="5"/>
        <v>0</v>
      </c>
    </row>
    <row r="27" spans="2:17" x14ac:dyDescent="0.3">
      <c r="B27" s="16"/>
      <c r="C27" s="16"/>
      <c r="D27" s="16"/>
      <c r="E27" s="17" t="str">
        <f>IF(D27="","",_xlfn.XLOOKUP(D27, 'Eligible Practice Codes'!A18:A90, 'Eligible Practice Codes'!B18:B90, "Not Found"))</f>
        <v/>
      </c>
      <c r="F27" s="17" t="str">
        <f>IF(D27="","",_xlfn.XLOOKUP(D27, 'Eligible Practice Codes'!A18:A90, 'Eligible Practice Codes'!C18:C90, "Not Found"))</f>
        <v/>
      </c>
      <c r="G27" s="16"/>
      <c r="H27" s="16"/>
      <c r="I27" s="17" t="str">
        <f t="shared" si="1"/>
        <v>No</v>
      </c>
      <c r="J27" s="16" t="s">
        <v>179</v>
      </c>
      <c r="K27" s="16"/>
      <c r="L27" s="18"/>
      <c r="M27" s="10">
        <f t="shared" si="2"/>
        <v>0.9</v>
      </c>
      <c r="N27" s="10">
        <f t="shared" si="0"/>
        <v>0</v>
      </c>
      <c r="O27" s="10">
        <f t="shared" si="3"/>
        <v>0</v>
      </c>
      <c r="P27" s="10">
        <f t="shared" si="4"/>
        <v>0</v>
      </c>
      <c r="Q27" s="13">
        <f t="shared" si="5"/>
        <v>0</v>
      </c>
    </row>
    <row r="28" spans="2:17" x14ac:dyDescent="0.3">
      <c r="B28" s="16"/>
      <c r="C28" s="16"/>
      <c r="D28" s="16"/>
      <c r="E28" s="17" t="str">
        <f>IF(D28="","",_xlfn.XLOOKUP(D28, 'Eligible Practice Codes'!A19:A91, 'Eligible Practice Codes'!B19:B91, "Not Found"))</f>
        <v/>
      </c>
      <c r="F28" s="17" t="str">
        <f>IF(D28="","",_xlfn.XLOOKUP(D28, 'Eligible Practice Codes'!A19:A91, 'Eligible Practice Codes'!C19:C91, "Not Found"))</f>
        <v/>
      </c>
      <c r="G28" s="16"/>
      <c r="H28" s="16"/>
      <c r="I28" s="17" t="str">
        <f t="shared" si="1"/>
        <v>No</v>
      </c>
      <c r="J28" s="16" t="s">
        <v>179</v>
      </c>
      <c r="K28" s="16"/>
      <c r="L28" s="18"/>
      <c r="M28" s="10">
        <f t="shared" si="2"/>
        <v>0.9</v>
      </c>
      <c r="N28" s="10">
        <f t="shared" si="0"/>
        <v>0</v>
      </c>
      <c r="O28" s="10">
        <f t="shared" si="3"/>
        <v>0</v>
      </c>
      <c r="P28" s="10">
        <f t="shared" si="4"/>
        <v>0</v>
      </c>
      <c r="Q28" s="13">
        <f t="shared" si="5"/>
        <v>0</v>
      </c>
    </row>
    <row r="29" spans="2:17" x14ac:dyDescent="0.3">
      <c r="B29" s="16"/>
      <c r="C29" s="16"/>
      <c r="D29" s="16"/>
      <c r="E29" s="17"/>
      <c r="F29" s="17"/>
      <c r="G29" s="16"/>
      <c r="H29" s="16"/>
      <c r="I29" s="17"/>
      <c r="J29" s="16" t="s">
        <v>179</v>
      </c>
      <c r="K29" s="16"/>
      <c r="L29" s="18"/>
      <c r="M29" s="10">
        <f t="shared" si="2"/>
        <v>0.9</v>
      </c>
      <c r="N29" s="10">
        <f t="shared" si="0"/>
        <v>0</v>
      </c>
      <c r="O29" s="10">
        <f t="shared" si="3"/>
        <v>0</v>
      </c>
      <c r="P29" s="10">
        <f t="shared" si="4"/>
        <v>0</v>
      </c>
      <c r="Q29" s="13">
        <f t="shared" si="5"/>
        <v>0</v>
      </c>
    </row>
    <row r="30" spans="2:17" x14ac:dyDescent="0.3">
      <c r="B30" s="16"/>
      <c r="C30" s="16"/>
      <c r="D30" s="16"/>
      <c r="E30" s="17"/>
      <c r="F30" s="17"/>
      <c r="G30" s="16"/>
      <c r="H30" s="16"/>
      <c r="I30" s="17"/>
      <c r="J30" s="16" t="s">
        <v>179</v>
      </c>
      <c r="K30" s="16"/>
      <c r="L30" s="18"/>
      <c r="M30" s="10">
        <f t="shared" si="2"/>
        <v>0.9</v>
      </c>
      <c r="N30" s="10">
        <f t="shared" si="0"/>
        <v>0</v>
      </c>
      <c r="O30" s="10">
        <f t="shared" si="3"/>
        <v>0</v>
      </c>
      <c r="P30" s="10">
        <f t="shared" si="4"/>
        <v>0</v>
      </c>
      <c r="Q30" s="13">
        <f t="shared" si="5"/>
        <v>0</v>
      </c>
    </row>
    <row r="31" spans="2:17" x14ac:dyDescent="0.3">
      <c r="B31" s="16"/>
      <c r="C31" s="16"/>
      <c r="D31" s="16"/>
      <c r="E31" s="17"/>
      <c r="F31" s="17"/>
      <c r="G31" s="16"/>
      <c r="H31" s="16"/>
      <c r="I31" s="17"/>
      <c r="J31" s="16"/>
      <c r="K31" s="16"/>
      <c r="L31" s="18"/>
      <c r="M31" s="10">
        <f t="shared" si="2"/>
        <v>0.75</v>
      </c>
      <c r="N31" s="10">
        <f t="shared" si="0"/>
        <v>0</v>
      </c>
      <c r="O31" s="10">
        <f t="shared" si="3"/>
        <v>0</v>
      </c>
      <c r="P31" s="10">
        <f t="shared" si="4"/>
        <v>0</v>
      </c>
      <c r="Q31" s="13">
        <f t="shared" si="5"/>
        <v>0</v>
      </c>
    </row>
    <row r="32" spans="2:17" x14ac:dyDescent="0.3">
      <c r="B32" s="16"/>
      <c r="C32" s="16"/>
      <c r="D32" s="16"/>
      <c r="E32" s="17"/>
      <c r="F32" s="17"/>
      <c r="G32" s="16"/>
      <c r="H32" s="16"/>
      <c r="I32" s="17"/>
      <c r="J32" s="16"/>
      <c r="K32" s="16"/>
      <c r="L32" s="18"/>
      <c r="M32" s="10">
        <f t="shared" si="2"/>
        <v>0.75</v>
      </c>
      <c r="N32" s="10">
        <f t="shared" si="0"/>
        <v>0</v>
      </c>
      <c r="O32" s="10">
        <f t="shared" si="3"/>
        <v>0</v>
      </c>
      <c r="P32" s="10">
        <f t="shared" si="4"/>
        <v>0</v>
      </c>
      <c r="Q32" s="13">
        <f t="shared" si="5"/>
        <v>0</v>
      </c>
    </row>
    <row r="33" spans="2:17" x14ac:dyDescent="0.3">
      <c r="B33" s="16"/>
      <c r="C33" s="16"/>
      <c r="D33" s="16"/>
      <c r="E33" s="17"/>
      <c r="F33" s="17"/>
      <c r="G33" s="16"/>
      <c r="H33" s="16"/>
      <c r="I33" s="17"/>
      <c r="J33" s="16"/>
      <c r="K33" s="16"/>
      <c r="L33" s="18"/>
      <c r="M33" s="10">
        <f t="shared" si="2"/>
        <v>0.75</v>
      </c>
      <c r="N33" s="10">
        <f t="shared" si="0"/>
        <v>0</v>
      </c>
      <c r="O33" s="10">
        <f t="shared" si="3"/>
        <v>0</v>
      </c>
      <c r="P33" s="10">
        <f t="shared" si="4"/>
        <v>0</v>
      </c>
      <c r="Q33" s="13">
        <f t="shared" si="5"/>
        <v>0</v>
      </c>
    </row>
    <row r="34" spans="2:17" x14ac:dyDescent="0.3">
      <c r="B34" s="16"/>
      <c r="C34" s="16"/>
      <c r="D34" s="16"/>
      <c r="E34" s="17"/>
      <c r="F34" s="17"/>
      <c r="G34" s="16"/>
      <c r="H34" s="16"/>
      <c r="I34" s="17"/>
      <c r="J34" s="16"/>
      <c r="K34" s="16"/>
      <c r="L34" s="18"/>
      <c r="M34" s="10">
        <f t="shared" si="2"/>
        <v>0.75</v>
      </c>
      <c r="N34" s="10">
        <f t="shared" si="0"/>
        <v>0</v>
      </c>
      <c r="O34" s="10">
        <f t="shared" si="3"/>
        <v>0</v>
      </c>
      <c r="P34" s="10">
        <f t="shared" si="4"/>
        <v>0</v>
      </c>
      <c r="Q34" s="13">
        <f t="shared" si="5"/>
        <v>0</v>
      </c>
    </row>
    <row r="35" spans="2:17" x14ac:dyDescent="0.3">
      <c r="B35" s="16"/>
      <c r="C35" s="16"/>
      <c r="D35" s="16"/>
      <c r="E35" s="17"/>
      <c r="F35" s="17"/>
      <c r="G35" s="16"/>
      <c r="H35" s="16"/>
      <c r="I35" s="17"/>
      <c r="J35" s="16"/>
      <c r="K35" s="16"/>
      <c r="L35" s="18"/>
      <c r="M35" s="10">
        <f t="shared" si="2"/>
        <v>0.75</v>
      </c>
      <c r="N35" s="10">
        <f t="shared" si="0"/>
        <v>0</v>
      </c>
      <c r="O35" s="10">
        <f t="shared" si="3"/>
        <v>0</v>
      </c>
      <c r="P35" s="10">
        <f t="shared" si="4"/>
        <v>0</v>
      </c>
      <c r="Q35" s="13">
        <f t="shared" si="5"/>
        <v>0</v>
      </c>
    </row>
    <row r="36" spans="2:17" x14ac:dyDescent="0.3">
      <c r="B36" s="16"/>
      <c r="C36" s="16"/>
      <c r="D36" s="16"/>
      <c r="E36" s="17"/>
      <c r="F36" s="17"/>
      <c r="G36" s="16"/>
      <c r="H36" s="16"/>
      <c r="I36" s="17"/>
      <c r="J36" s="16"/>
      <c r="K36" s="16"/>
      <c r="L36" s="18"/>
      <c r="M36" s="10">
        <f t="shared" si="2"/>
        <v>0.75</v>
      </c>
      <c r="N36" s="10">
        <f t="shared" si="0"/>
        <v>0</v>
      </c>
      <c r="O36" s="10">
        <f t="shared" si="3"/>
        <v>0</v>
      </c>
      <c r="P36" s="10">
        <f t="shared" si="4"/>
        <v>0</v>
      </c>
      <c r="Q36" s="13">
        <f t="shared" si="5"/>
        <v>0</v>
      </c>
    </row>
    <row r="37" spans="2:17" x14ac:dyDescent="0.3">
      <c r="B37" s="16"/>
      <c r="C37" s="16"/>
      <c r="D37" s="16"/>
      <c r="E37" s="17"/>
      <c r="F37" s="17"/>
      <c r="G37" s="16"/>
      <c r="H37" s="16"/>
      <c r="I37" s="17"/>
      <c r="J37" s="16"/>
      <c r="K37" s="16"/>
      <c r="L37" s="18"/>
      <c r="M37" s="10">
        <f t="shared" si="2"/>
        <v>0.75</v>
      </c>
      <c r="N37" s="10">
        <f t="shared" si="0"/>
        <v>0</v>
      </c>
      <c r="O37" s="10">
        <f t="shared" si="3"/>
        <v>0</v>
      </c>
      <c r="P37" s="10">
        <f t="shared" si="4"/>
        <v>0</v>
      </c>
      <c r="Q37" s="13">
        <f t="shared" si="5"/>
        <v>0</v>
      </c>
    </row>
    <row r="38" spans="2:17" x14ac:dyDescent="0.3">
      <c r="B38" s="16"/>
      <c r="C38" s="16"/>
      <c r="D38" s="16"/>
      <c r="E38" s="17"/>
      <c r="F38" s="17"/>
      <c r="G38" s="16"/>
      <c r="H38" s="16"/>
      <c r="I38" s="17"/>
      <c r="J38" s="16"/>
      <c r="K38" s="16"/>
      <c r="L38" s="18"/>
      <c r="M38" s="10">
        <f t="shared" si="2"/>
        <v>0.75</v>
      </c>
      <c r="N38" s="10">
        <f t="shared" si="0"/>
        <v>0</v>
      </c>
      <c r="O38" s="10">
        <f t="shared" si="3"/>
        <v>0</v>
      </c>
      <c r="P38" s="10">
        <f t="shared" si="4"/>
        <v>0</v>
      </c>
      <c r="Q38" s="13">
        <f t="shared" si="5"/>
        <v>0</v>
      </c>
    </row>
    <row r="39" spans="2:17" x14ac:dyDescent="0.3">
      <c r="B39" s="16"/>
      <c r="C39" s="16"/>
      <c r="D39" s="16"/>
      <c r="E39" s="17"/>
      <c r="F39" s="17"/>
      <c r="G39" s="16"/>
      <c r="H39" s="16"/>
      <c r="I39" s="17"/>
      <c r="J39" s="16"/>
      <c r="K39" s="16"/>
      <c r="L39" s="18"/>
      <c r="M39" s="10">
        <f t="shared" si="2"/>
        <v>0.75</v>
      </c>
      <c r="N39" s="10">
        <f t="shared" si="0"/>
        <v>0</v>
      </c>
      <c r="O39" s="10">
        <f t="shared" si="3"/>
        <v>0</v>
      </c>
      <c r="P39" s="10">
        <f t="shared" si="4"/>
        <v>0</v>
      </c>
      <c r="Q39" s="13">
        <f t="shared" si="5"/>
        <v>0</v>
      </c>
    </row>
    <row r="40" spans="2:17" x14ac:dyDescent="0.3">
      <c r="B40" s="16"/>
      <c r="C40" s="16"/>
      <c r="D40" s="16"/>
      <c r="E40" s="17"/>
      <c r="F40" s="17"/>
      <c r="G40" s="16"/>
      <c r="H40" s="16"/>
      <c r="I40" s="17"/>
      <c r="J40" s="16"/>
      <c r="K40" s="16"/>
      <c r="L40" s="18"/>
      <c r="M40" s="10">
        <f t="shared" si="2"/>
        <v>0.75</v>
      </c>
      <c r="N40" s="10">
        <f t="shared" si="0"/>
        <v>0</v>
      </c>
      <c r="O40" s="10">
        <f t="shared" si="3"/>
        <v>0</v>
      </c>
      <c r="P40" s="10">
        <f t="shared" si="4"/>
        <v>0</v>
      </c>
      <c r="Q40" s="13">
        <f t="shared" si="5"/>
        <v>0</v>
      </c>
    </row>
    <row r="41" spans="2:17" x14ac:dyDescent="0.3">
      <c r="B41" s="16"/>
      <c r="C41" s="16"/>
      <c r="D41" s="16"/>
      <c r="E41" s="17"/>
      <c r="F41" s="17"/>
      <c r="G41" s="16"/>
      <c r="H41" s="16"/>
      <c r="I41" s="17"/>
      <c r="J41" s="16"/>
      <c r="K41" s="16"/>
      <c r="L41" s="18"/>
      <c r="M41" s="10">
        <f t="shared" si="2"/>
        <v>0.75</v>
      </c>
      <c r="N41" s="10">
        <f t="shared" si="0"/>
        <v>0</v>
      </c>
      <c r="O41" s="10">
        <f t="shared" si="3"/>
        <v>0</v>
      </c>
      <c r="P41" s="10">
        <f t="shared" si="4"/>
        <v>0</v>
      </c>
      <c r="Q41" s="13">
        <f t="shared" si="5"/>
        <v>0</v>
      </c>
    </row>
    <row r="42" spans="2:17" x14ac:dyDescent="0.3">
      <c r="B42" s="16"/>
      <c r="C42" s="16"/>
      <c r="D42" s="16"/>
      <c r="E42" s="17"/>
      <c r="F42" s="17"/>
      <c r="G42" s="16"/>
      <c r="H42" s="16"/>
      <c r="I42" s="17"/>
      <c r="J42" s="16"/>
      <c r="K42" s="16"/>
      <c r="L42" s="18"/>
      <c r="M42" s="10">
        <f t="shared" si="2"/>
        <v>0.75</v>
      </c>
      <c r="N42" s="10">
        <f t="shared" si="0"/>
        <v>0</v>
      </c>
      <c r="O42" s="10">
        <f t="shared" si="3"/>
        <v>0</v>
      </c>
      <c r="P42" s="10">
        <f t="shared" si="4"/>
        <v>0</v>
      </c>
      <c r="Q42" s="13">
        <f t="shared" si="5"/>
        <v>0</v>
      </c>
    </row>
    <row r="43" spans="2:17" x14ac:dyDescent="0.3">
      <c r="B43" s="16"/>
      <c r="C43" s="16"/>
      <c r="D43" s="16"/>
      <c r="E43" s="17"/>
      <c r="F43" s="17"/>
      <c r="G43" s="16"/>
      <c r="H43" s="16"/>
      <c r="I43" s="17"/>
      <c r="J43" s="16"/>
      <c r="K43" s="16"/>
      <c r="L43" s="18"/>
      <c r="M43" s="10">
        <f t="shared" si="2"/>
        <v>0.75</v>
      </c>
      <c r="N43" s="10">
        <f t="shared" si="0"/>
        <v>0</v>
      </c>
      <c r="O43" s="10">
        <f t="shared" si="3"/>
        <v>0</v>
      </c>
      <c r="P43" s="10">
        <f t="shared" si="4"/>
        <v>0</v>
      </c>
      <c r="Q43" s="13">
        <f t="shared" si="5"/>
        <v>0</v>
      </c>
    </row>
    <row r="44" spans="2:17" x14ac:dyDescent="0.3">
      <c r="B44" s="16"/>
      <c r="C44" s="16"/>
      <c r="D44" s="16"/>
      <c r="E44" s="17"/>
      <c r="F44" s="17"/>
      <c r="G44" s="16"/>
      <c r="H44" s="16"/>
      <c r="I44" s="17"/>
      <c r="J44" s="16"/>
      <c r="K44" s="16"/>
      <c r="L44" s="18"/>
      <c r="M44" s="10">
        <f t="shared" si="2"/>
        <v>0.75</v>
      </c>
      <c r="N44" s="10">
        <f t="shared" si="0"/>
        <v>0</v>
      </c>
      <c r="O44" s="10">
        <f t="shared" si="3"/>
        <v>0</v>
      </c>
      <c r="P44" s="10">
        <f t="shared" si="4"/>
        <v>0</v>
      </c>
      <c r="Q44" s="13">
        <f t="shared" si="5"/>
        <v>0</v>
      </c>
    </row>
    <row r="45" spans="2:17" x14ac:dyDescent="0.3">
      <c r="B45" s="16"/>
      <c r="C45" s="16"/>
      <c r="D45" s="16"/>
      <c r="E45" s="17"/>
      <c r="F45" s="17"/>
      <c r="G45" s="16"/>
      <c r="H45" s="16"/>
      <c r="I45" s="17"/>
      <c r="J45" s="16"/>
      <c r="K45" s="16"/>
      <c r="L45" s="18"/>
      <c r="M45" s="10">
        <f t="shared" si="2"/>
        <v>0.75</v>
      </c>
      <c r="N45" s="10">
        <f t="shared" si="0"/>
        <v>0</v>
      </c>
      <c r="O45" s="10">
        <f t="shared" si="3"/>
        <v>0</v>
      </c>
      <c r="P45" s="10">
        <f t="shared" si="4"/>
        <v>0</v>
      </c>
      <c r="Q45" s="13">
        <f t="shared" si="5"/>
        <v>0</v>
      </c>
    </row>
    <row r="46" spans="2:17" x14ac:dyDescent="0.3">
      <c r="B46" s="16"/>
      <c r="C46" s="16"/>
      <c r="D46" s="16"/>
      <c r="E46" s="17"/>
      <c r="F46" s="17"/>
      <c r="G46" s="16"/>
      <c r="H46" s="16"/>
      <c r="I46" s="17"/>
      <c r="J46" s="16"/>
      <c r="K46" s="16"/>
      <c r="L46" s="18"/>
      <c r="M46" s="10">
        <f t="shared" si="2"/>
        <v>0.75</v>
      </c>
      <c r="N46" s="10">
        <f t="shared" si="0"/>
        <v>0</v>
      </c>
      <c r="O46" s="10">
        <f t="shared" si="3"/>
        <v>0</v>
      </c>
      <c r="P46" s="10">
        <f t="shared" si="4"/>
        <v>0</v>
      </c>
      <c r="Q46" s="13">
        <f t="shared" si="5"/>
        <v>0</v>
      </c>
    </row>
    <row r="47" spans="2:17" x14ac:dyDescent="0.3">
      <c r="B47" s="16"/>
      <c r="C47" s="16"/>
      <c r="D47" s="16"/>
      <c r="E47" s="17"/>
      <c r="F47" s="17"/>
      <c r="G47" s="16"/>
      <c r="H47" s="16"/>
      <c r="I47" s="17"/>
      <c r="J47" s="16"/>
      <c r="K47" s="16"/>
      <c r="L47" s="18"/>
      <c r="M47" s="10">
        <f t="shared" si="2"/>
        <v>0.75</v>
      </c>
      <c r="N47" s="10">
        <f t="shared" si="0"/>
        <v>0</v>
      </c>
      <c r="O47" s="10">
        <f t="shared" si="3"/>
        <v>0</v>
      </c>
      <c r="P47" s="10">
        <f t="shared" si="4"/>
        <v>0</v>
      </c>
      <c r="Q47" s="13">
        <f t="shared" si="5"/>
        <v>0</v>
      </c>
    </row>
    <row r="48" spans="2:17" x14ac:dyDescent="0.3">
      <c r="B48" s="16"/>
      <c r="C48" s="16"/>
      <c r="D48" s="16"/>
      <c r="E48" s="17"/>
      <c r="F48" s="17"/>
      <c r="G48" s="16"/>
      <c r="H48" s="16"/>
      <c r="I48" s="17"/>
      <c r="J48" s="16"/>
      <c r="K48" s="16"/>
      <c r="L48" s="18"/>
      <c r="M48" s="10">
        <f t="shared" si="2"/>
        <v>0.75</v>
      </c>
      <c r="N48" s="10">
        <f t="shared" si="0"/>
        <v>0</v>
      </c>
      <c r="O48" s="10">
        <f t="shared" si="3"/>
        <v>0</v>
      </c>
      <c r="P48" s="10">
        <f t="shared" si="4"/>
        <v>0</v>
      </c>
      <c r="Q48" s="13">
        <f t="shared" si="5"/>
        <v>0</v>
      </c>
    </row>
    <row r="49" spans="2:17" x14ac:dyDescent="0.3">
      <c r="B49" s="16"/>
      <c r="C49" s="16"/>
      <c r="D49" s="16"/>
      <c r="E49" s="17"/>
      <c r="F49" s="17"/>
      <c r="G49" s="16"/>
      <c r="H49" s="16"/>
      <c r="I49" s="17"/>
      <c r="J49" s="16"/>
      <c r="K49" s="16"/>
      <c r="L49" s="18"/>
      <c r="M49" s="10">
        <f t="shared" si="2"/>
        <v>0.75</v>
      </c>
      <c r="N49" s="10">
        <f t="shared" si="0"/>
        <v>0</v>
      </c>
      <c r="O49" s="10">
        <f t="shared" si="3"/>
        <v>0</v>
      </c>
      <c r="P49" s="10">
        <f t="shared" si="4"/>
        <v>0</v>
      </c>
      <c r="Q49" s="13">
        <f t="shared" si="5"/>
        <v>0</v>
      </c>
    </row>
    <row r="50" spans="2:17" x14ac:dyDescent="0.3">
      <c r="B50" s="16"/>
      <c r="C50" s="16"/>
      <c r="D50" s="16"/>
      <c r="E50" s="17"/>
      <c r="F50" s="17"/>
      <c r="G50" s="16"/>
      <c r="H50" s="16"/>
      <c r="I50" s="17"/>
      <c r="J50" s="16"/>
      <c r="K50" s="16"/>
      <c r="L50" s="18"/>
      <c r="M50" s="10">
        <f t="shared" si="2"/>
        <v>0.75</v>
      </c>
      <c r="N50" s="10">
        <f t="shared" si="0"/>
        <v>0</v>
      </c>
      <c r="O50" s="10">
        <f t="shared" si="3"/>
        <v>0</v>
      </c>
      <c r="P50" s="10">
        <f t="shared" si="4"/>
        <v>0</v>
      </c>
      <c r="Q50" s="13">
        <f t="shared" si="5"/>
        <v>0</v>
      </c>
    </row>
    <row r="51" spans="2:17" x14ac:dyDescent="0.3">
      <c r="B51" s="16"/>
      <c r="C51" s="16"/>
      <c r="D51" s="16"/>
      <c r="E51" s="17"/>
      <c r="F51" s="17"/>
      <c r="G51" s="16"/>
      <c r="H51" s="16"/>
      <c r="I51" s="17"/>
      <c r="J51" s="16"/>
      <c r="K51" s="16"/>
      <c r="L51" s="18"/>
      <c r="M51" s="10">
        <f t="shared" si="2"/>
        <v>0.75</v>
      </c>
      <c r="N51" s="10">
        <f t="shared" si="0"/>
        <v>0</v>
      </c>
      <c r="O51" s="10">
        <f t="shared" si="3"/>
        <v>0</v>
      </c>
      <c r="P51" s="10">
        <f t="shared" si="4"/>
        <v>0</v>
      </c>
      <c r="Q51" s="13">
        <f t="shared" si="5"/>
        <v>0</v>
      </c>
    </row>
    <row r="52" spans="2:17" x14ac:dyDescent="0.3">
      <c r="B52" s="16"/>
      <c r="C52" s="16"/>
      <c r="D52" s="16"/>
      <c r="E52" s="17"/>
      <c r="F52" s="17"/>
      <c r="G52" s="16"/>
      <c r="H52" s="16"/>
      <c r="I52" s="17"/>
      <c r="J52" s="16"/>
      <c r="K52" s="16"/>
      <c r="L52" s="18"/>
      <c r="M52" s="10">
        <f t="shared" si="2"/>
        <v>0.75</v>
      </c>
      <c r="N52" s="10">
        <f t="shared" si="0"/>
        <v>0</v>
      </c>
      <c r="O52" s="10">
        <f t="shared" si="3"/>
        <v>0</v>
      </c>
      <c r="P52" s="10">
        <f t="shared" si="4"/>
        <v>0</v>
      </c>
      <c r="Q52" s="13">
        <f t="shared" si="5"/>
        <v>0</v>
      </c>
    </row>
    <row r="53" spans="2:17" x14ac:dyDescent="0.3">
      <c r="B53" s="16"/>
      <c r="C53" s="16"/>
      <c r="D53" s="16"/>
      <c r="E53" s="17"/>
      <c r="F53" s="17"/>
      <c r="G53" s="16"/>
      <c r="H53" s="16"/>
      <c r="I53" s="17"/>
      <c r="J53" s="16"/>
      <c r="K53" s="16"/>
      <c r="L53" s="18"/>
      <c r="M53" s="10">
        <f t="shared" si="2"/>
        <v>0.75</v>
      </c>
      <c r="N53" s="10">
        <f t="shared" si="0"/>
        <v>0</v>
      </c>
      <c r="O53" s="10">
        <f t="shared" si="3"/>
        <v>0</v>
      </c>
      <c r="P53" s="10">
        <f t="shared" si="4"/>
        <v>0</v>
      </c>
      <c r="Q53" s="13">
        <f t="shared" si="5"/>
        <v>0</v>
      </c>
    </row>
    <row r="54" spans="2:17" x14ac:dyDescent="0.3">
      <c r="B54" s="16"/>
      <c r="C54" s="16"/>
      <c r="D54" s="16"/>
      <c r="E54" s="17"/>
      <c r="F54" s="17"/>
      <c r="G54" s="16"/>
      <c r="H54" s="16"/>
      <c r="I54" s="17"/>
      <c r="J54" s="16"/>
      <c r="K54" s="16"/>
      <c r="L54" s="18"/>
      <c r="M54" s="10">
        <f t="shared" si="2"/>
        <v>0.75</v>
      </c>
      <c r="N54" s="10">
        <f t="shared" si="0"/>
        <v>0</v>
      </c>
      <c r="O54" s="10">
        <f t="shared" si="3"/>
        <v>0</v>
      </c>
      <c r="P54" s="10">
        <f t="shared" si="4"/>
        <v>0</v>
      </c>
      <c r="Q54" s="13">
        <f t="shared" si="5"/>
        <v>0</v>
      </c>
    </row>
    <row r="55" spans="2:17" x14ac:dyDescent="0.3">
      <c r="B55" s="16"/>
      <c r="C55" s="16"/>
      <c r="D55" s="16"/>
      <c r="E55" s="17"/>
      <c r="F55" s="17"/>
      <c r="G55" s="16"/>
      <c r="H55" s="16"/>
      <c r="I55" s="17"/>
      <c r="J55" s="16"/>
      <c r="K55" s="16"/>
      <c r="L55" s="18"/>
      <c r="M55" s="10">
        <f t="shared" si="2"/>
        <v>0.75</v>
      </c>
      <c r="N55" s="10">
        <f t="shared" si="0"/>
        <v>0</v>
      </c>
      <c r="O55" s="10">
        <f t="shared" si="3"/>
        <v>0</v>
      </c>
      <c r="P55" s="10">
        <f t="shared" si="4"/>
        <v>0</v>
      </c>
      <c r="Q55" s="13">
        <f t="shared" si="5"/>
        <v>0</v>
      </c>
    </row>
    <row r="56" spans="2:17" x14ac:dyDescent="0.3">
      <c r="B56" s="16"/>
      <c r="C56" s="16"/>
      <c r="D56" s="16"/>
      <c r="E56" s="17"/>
      <c r="F56" s="17"/>
      <c r="G56" s="16"/>
      <c r="H56" s="16"/>
      <c r="I56" s="17"/>
      <c r="J56" s="16"/>
      <c r="K56" s="16"/>
      <c r="L56" s="18"/>
      <c r="M56" s="10">
        <f t="shared" si="2"/>
        <v>0.75</v>
      </c>
      <c r="N56" s="10">
        <f t="shared" si="0"/>
        <v>0</v>
      </c>
      <c r="O56" s="10">
        <f t="shared" si="3"/>
        <v>0</v>
      </c>
      <c r="P56" s="10">
        <f t="shared" si="4"/>
        <v>0</v>
      </c>
      <c r="Q56" s="13">
        <f t="shared" si="5"/>
        <v>0</v>
      </c>
    </row>
    <row r="57" spans="2:17" x14ac:dyDescent="0.3">
      <c r="B57" s="16"/>
      <c r="C57" s="16"/>
      <c r="D57" s="16"/>
      <c r="E57" s="17"/>
      <c r="F57" s="17"/>
      <c r="G57" s="16"/>
      <c r="H57" s="16"/>
      <c r="I57" s="17"/>
      <c r="J57" s="16"/>
      <c r="K57" s="16"/>
      <c r="L57" s="18"/>
      <c r="M57" s="10">
        <f t="shared" si="2"/>
        <v>0.75</v>
      </c>
      <c r="N57" s="10">
        <f t="shared" si="0"/>
        <v>0</v>
      </c>
      <c r="O57" s="10">
        <f t="shared" si="3"/>
        <v>0</v>
      </c>
      <c r="P57" s="10">
        <f t="shared" si="4"/>
        <v>0</v>
      </c>
      <c r="Q57" s="13">
        <f t="shared" si="5"/>
        <v>0</v>
      </c>
    </row>
    <row r="58" spans="2:17" x14ac:dyDescent="0.3">
      <c r="B58" s="16"/>
      <c r="C58" s="16"/>
      <c r="D58" s="16"/>
      <c r="E58" s="17"/>
      <c r="F58" s="17"/>
      <c r="G58" s="16"/>
      <c r="H58" s="16"/>
      <c r="I58" s="17"/>
      <c r="J58" s="16"/>
      <c r="K58" s="16"/>
      <c r="L58" s="18"/>
      <c r="M58" s="10">
        <f t="shared" si="2"/>
        <v>0.75</v>
      </c>
      <c r="N58" s="10">
        <f t="shared" si="0"/>
        <v>0</v>
      </c>
      <c r="O58" s="10">
        <f t="shared" si="3"/>
        <v>0</v>
      </c>
      <c r="P58" s="10">
        <f t="shared" si="4"/>
        <v>0</v>
      </c>
      <c r="Q58" s="13">
        <f t="shared" si="5"/>
        <v>0</v>
      </c>
    </row>
    <row r="59" spans="2:17" x14ac:dyDescent="0.3">
      <c r="B59" s="16"/>
      <c r="C59" s="16"/>
      <c r="D59" s="16"/>
      <c r="E59" s="17"/>
      <c r="F59" s="17"/>
      <c r="G59" s="16"/>
      <c r="H59" s="16"/>
      <c r="I59" s="17"/>
      <c r="J59" s="16"/>
      <c r="K59" s="16"/>
      <c r="L59" s="18"/>
      <c r="M59" s="10">
        <f t="shared" si="2"/>
        <v>0.75</v>
      </c>
      <c r="N59" s="10">
        <f t="shared" si="0"/>
        <v>0</v>
      </c>
      <c r="O59" s="10">
        <f t="shared" si="3"/>
        <v>0</v>
      </c>
      <c r="P59" s="10">
        <f t="shared" si="4"/>
        <v>0</v>
      </c>
      <c r="Q59" s="13">
        <f t="shared" si="5"/>
        <v>0</v>
      </c>
    </row>
    <row r="60" spans="2:17" x14ac:dyDescent="0.3">
      <c r="B60" s="16"/>
      <c r="C60" s="16"/>
      <c r="D60" s="16"/>
      <c r="E60" s="17"/>
      <c r="F60" s="17"/>
      <c r="G60" s="16"/>
      <c r="H60" s="16"/>
      <c r="I60" s="17"/>
      <c r="J60" s="16"/>
      <c r="K60" s="16"/>
      <c r="L60" s="18"/>
      <c r="M60" s="10">
        <f t="shared" si="2"/>
        <v>0.75</v>
      </c>
      <c r="N60" s="10">
        <f t="shared" si="0"/>
        <v>0</v>
      </c>
      <c r="O60" s="10">
        <f t="shared" si="3"/>
        <v>0</v>
      </c>
      <c r="P60" s="10">
        <f t="shared" si="4"/>
        <v>0</v>
      </c>
      <c r="Q60" s="13">
        <f t="shared" si="5"/>
        <v>0</v>
      </c>
    </row>
    <row r="61" spans="2:17" x14ac:dyDescent="0.3">
      <c r="B61" s="16"/>
      <c r="C61" s="16"/>
      <c r="D61" s="16"/>
      <c r="E61" s="17"/>
      <c r="F61" s="17"/>
      <c r="G61" s="16"/>
      <c r="H61" s="16"/>
      <c r="I61" s="17"/>
      <c r="J61" s="16"/>
      <c r="K61" s="16"/>
      <c r="L61" s="18"/>
      <c r="M61" s="10">
        <f t="shared" si="2"/>
        <v>0.75</v>
      </c>
      <c r="N61" s="10">
        <f t="shared" si="0"/>
        <v>0</v>
      </c>
      <c r="O61" s="10">
        <f t="shared" si="3"/>
        <v>0</v>
      </c>
      <c r="P61" s="10">
        <f t="shared" si="4"/>
        <v>0</v>
      </c>
      <c r="Q61" s="13">
        <f t="shared" si="5"/>
        <v>0</v>
      </c>
    </row>
    <row r="62" spans="2:17" x14ac:dyDescent="0.3">
      <c r="B62" s="16"/>
      <c r="C62" s="16"/>
      <c r="D62" s="16"/>
      <c r="E62" s="17"/>
      <c r="F62" s="17"/>
      <c r="G62" s="16"/>
      <c r="H62" s="16"/>
      <c r="I62" s="17"/>
      <c r="J62" s="16"/>
      <c r="K62" s="16"/>
      <c r="L62" s="18"/>
      <c r="M62" s="10">
        <f t="shared" si="2"/>
        <v>0.75</v>
      </c>
      <c r="N62" s="10">
        <f t="shared" si="0"/>
        <v>0</v>
      </c>
      <c r="O62" s="10">
        <f t="shared" si="3"/>
        <v>0</v>
      </c>
      <c r="P62" s="10">
        <f t="shared" si="4"/>
        <v>0</v>
      </c>
      <c r="Q62" s="13">
        <f t="shared" si="5"/>
        <v>0</v>
      </c>
    </row>
    <row r="63" spans="2:17" x14ac:dyDescent="0.3">
      <c r="B63" s="16"/>
      <c r="C63" s="16"/>
      <c r="D63" s="16"/>
      <c r="E63" s="17"/>
      <c r="F63" s="17"/>
      <c r="G63" s="16"/>
      <c r="H63" s="16"/>
      <c r="I63" s="17"/>
      <c r="J63" s="16"/>
      <c r="K63" s="16"/>
      <c r="L63" s="18"/>
      <c r="M63" s="10">
        <f t="shared" si="2"/>
        <v>0.75</v>
      </c>
      <c r="N63" s="10">
        <f t="shared" si="0"/>
        <v>0</v>
      </c>
      <c r="O63" s="10">
        <f t="shared" si="3"/>
        <v>0</v>
      </c>
      <c r="P63" s="10">
        <f t="shared" si="4"/>
        <v>0</v>
      </c>
      <c r="Q63" s="13">
        <f t="shared" si="5"/>
        <v>0</v>
      </c>
    </row>
    <row r="64" spans="2:17" x14ac:dyDescent="0.3">
      <c r="B64" s="16"/>
      <c r="C64" s="16"/>
      <c r="D64" s="16"/>
      <c r="E64" s="17"/>
      <c r="F64" s="17"/>
      <c r="G64" s="16"/>
      <c r="H64" s="16"/>
      <c r="I64" s="17"/>
      <c r="J64" s="16"/>
      <c r="K64" s="16"/>
      <c r="L64" s="18"/>
      <c r="M64" s="10">
        <f t="shared" si="2"/>
        <v>0.75</v>
      </c>
      <c r="N64" s="10">
        <f t="shared" si="0"/>
        <v>0</v>
      </c>
      <c r="O64" s="10">
        <f t="shared" si="3"/>
        <v>0</v>
      </c>
      <c r="P64" s="10">
        <f t="shared" si="4"/>
        <v>0</v>
      </c>
      <c r="Q64" s="13">
        <f t="shared" si="5"/>
        <v>0</v>
      </c>
    </row>
    <row r="65" spans="2:17" x14ac:dyDescent="0.3">
      <c r="B65" s="16"/>
      <c r="C65" s="16"/>
      <c r="D65" s="16"/>
      <c r="E65" s="17"/>
      <c r="F65" s="17"/>
      <c r="G65" s="16"/>
      <c r="H65" s="16"/>
      <c r="I65" s="17"/>
      <c r="J65" s="16"/>
      <c r="K65" s="16"/>
      <c r="L65" s="18"/>
      <c r="M65" s="10">
        <f t="shared" si="2"/>
        <v>0.75</v>
      </c>
      <c r="N65" s="10">
        <f t="shared" si="0"/>
        <v>0</v>
      </c>
      <c r="O65" s="10">
        <f t="shared" si="3"/>
        <v>0</v>
      </c>
      <c r="P65" s="10">
        <f t="shared" si="4"/>
        <v>0</v>
      </c>
      <c r="Q65" s="13">
        <f t="shared" si="5"/>
        <v>0</v>
      </c>
    </row>
    <row r="66" spans="2:17" x14ac:dyDescent="0.3">
      <c r="B66" s="16"/>
      <c r="C66" s="16"/>
      <c r="D66" s="16"/>
      <c r="E66" s="17"/>
      <c r="F66" s="17"/>
      <c r="G66" s="16"/>
      <c r="H66" s="16"/>
      <c r="I66" s="17"/>
      <c r="J66" s="16"/>
      <c r="K66" s="16"/>
      <c r="L66" s="18"/>
      <c r="M66" s="10">
        <f t="shared" si="2"/>
        <v>0.75</v>
      </c>
      <c r="N66" s="10">
        <f t="shared" si="0"/>
        <v>0</v>
      </c>
      <c r="O66" s="10">
        <f t="shared" si="3"/>
        <v>0</v>
      </c>
      <c r="P66" s="10">
        <f t="shared" si="4"/>
        <v>0</v>
      </c>
      <c r="Q66" s="13">
        <f t="shared" si="5"/>
        <v>0</v>
      </c>
    </row>
    <row r="67" spans="2:17" x14ac:dyDescent="0.3">
      <c r="B67" s="16"/>
      <c r="C67" s="16"/>
      <c r="D67" s="16"/>
      <c r="E67" s="17"/>
      <c r="F67" s="17"/>
      <c r="G67" s="16"/>
      <c r="H67" s="16"/>
      <c r="I67" s="17"/>
      <c r="J67" s="16"/>
      <c r="K67" s="16"/>
      <c r="L67" s="18"/>
      <c r="M67" s="10">
        <f t="shared" ref="M67:M81" si="6">IF(J67="Yes", 0.9, 0.75)</f>
        <v>0.75</v>
      </c>
      <c r="N67" s="10">
        <f t="shared" ref="N67:N81" si="7">L67/M67</f>
        <v>0</v>
      </c>
      <c r="O67" s="10">
        <f t="shared" ref="O67:O81" si="8">N67*K67</f>
        <v>0</v>
      </c>
      <c r="P67" s="10">
        <f t="shared" ref="P67:P81" si="9">L67*K67</f>
        <v>0</v>
      </c>
      <c r="Q67" s="13">
        <f t="shared" ref="Q67:Q81" si="10">O67-P67</f>
        <v>0</v>
      </c>
    </row>
    <row r="68" spans="2:17" x14ac:dyDescent="0.3">
      <c r="B68" s="16"/>
      <c r="C68" s="16"/>
      <c r="D68" s="16"/>
      <c r="E68" s="17"/>
      <c r="F68" s="17"/>
      <c r="G68" s="16"/>
      <c r="H68" s="16"/>
      <c r="I68" s="17"/>
      <c r="J68" s="16"/>
      <c r="K68" s="16"/>
      <c r="L68" s="18"/>
      <c r="M68" s="10">
        <f t="shared" si="6"/>
        <v>0.75</v>
      </c>
      <c r="N68" s="10">
        <f t="shared" si="7"/>
        <v>0</v>
      </c>
      <c r="O68" s="10">
        <f t="shared" si="8"/>
        <v>0</v>
      </c>
      <c r="P68" s="10">
        <f t="shared" si="9"/>
        <v>0</v>
      </c>
      <c r="Q68" s="13">
        <f t="shared" si="10"/>
        <v>0</v>
      </c>
    </row>
    <row r="69" spans="2:17" x14ac:dyDescent="0.3">
      <c r="B69" s="16"/>
      <c r="C69" s="16"/>
      <c r="D69" s="16"/>
      <c r="E69" s="17"/>
      <c r="F69" s="17"/>
      <c r="G69" s="16"/>
      <c r="H69" s="16"/>
      <c r="I69" s="17"/>
      <c r="J69" s="16"/>
      <c r="K69" s="16"/>
      <c r="L69" s="18"/>
      <c r="M69" s="10">
        <f t="shared" si="6"/>
        <v>0.75</v>
      </c>
      <c r="N69" s="10">
        <f t="shared" si="7"/>
        <v>0</v>
      </c>
      <c r="O69" s="10">
        <f t="shared" si="8"/>
        <v>0</v>
      </c>
      <c r="P69" s="10">
        <f t="shared" si="9"/>
        <v>0</v>
      </c>
      <c r="Q69" s="13">
        <f t="shared" si="10"/>
        <v>0</v>
      </c>
    </row>
    <row r="70" spans="2:17" x14ac:dyDescent="0.3">
      <c r="B70" s="16"/>
      <c r="C70" s="16"/>
      <c r="D70" s="16"/>
      <c r="E70" s="17"/>
      <c r="F70" s="17"/>
      <c r="G70" s="16"/>
      <c r="H70" s="16"/>
      <c r="I70" s="17"/>
      <c r="J70" s="16"/>
      <c r="K70" s="16"/>
      <c r="L70" s="18"/>
      <c r="M70" s="10">
        <f t="shared" si="6"/>
        <v>0.75</v>
      </c>
      <c r="N70" s="10">
        <f t="shared" si="7"/>
        <v>0</v>
      </c>
      <c r="O70" s="10">
        <f t="shared" si="8"/>
        <v>0</v>
      </c>
      <c r="P70" s="10">
        <f t="shared" si="9"/>
        <v>0</v>
      </c>
      <c r="Q70" s="13">
        <f t="shared" si="10"/>
        <v>0</v>
      </c>
    </row>
    <row r="71" spans="2:17" x14ac:dyDescent="0.3">
      <c r="B71" s="16"/>
      <c r="C71" s="16"/>
      <c r="D71" s="16"/>
      <c r="E71" s="17"/>
      <c r="F71" s="17"/>
      <c r="G71" s="16"/>
      <c r="H71" s="16"/>
      <c r="I71" s="17"/>
      <c r="J71" s="16"/>
      <c r="K71" s="16"/>
      <c r="L71" s="18"/>
      <c r="M71" s="10">
        <f t="shared" si="6"/>
        <v>0.75</v>
      </c>
      <c r="N71" s="10">
        <f t="shared" si="7"/>
        <v>0</v>
      </c>
      <c r="O71" s="10">
        <f t="shared" si="8"/>
        <v>0</v>
      </c>
      <c r="P71" s="10">
        <f t="shared" si="9"/>
        <v>0</v>
      </c>
      <c r="Q71" s="13">
        <f t="shared" si="10"/>
        <v>0</v>
      </c>
    </row>
    <row r="72" spans="2:17" x14ac:dyDescent="0.3">
      <c r="B72" s="16"/>
      <c r="C72" s="16"/>
      <c r="D72" s="16"/>
      <c r="E72" s="17"/>
      <c r="F72" s="17"/>
      <c r="G72" s="16"/>
      <c r="H72" s="16"/>
      <c r="I72" s="17"/>
      <c r="J72" s="16"/>
      <c r="K72" s="16"/>
      <c r="L72" s="18"/>
      <c r="M72" s="10">
        <f t="shared" si="6"/>
        <v>0.75</v>
      </c>
      <c r="N72" s="10">
        <f t="shared" si="7"/>
        <v>0</v>
      </c>
      <c r="O72" s="10">
        <f t="shared" si="8"/>
        <v>0</v>
      </c>
      <c r="P72" s="10">
        <f t="shared" si="9"/>
        <v>0</v>
      </c>
      <c r="Q72" s="13">
        <f t="shared" si="10"/>
        <v>0</v>
      </c>
    </row>
    <row r="73" spans="2:17" x14ac:dyDescent="0.3">
      <c r="B73" s="16"/>
      <c r="C73" s="16"/>
      <c r="D73" s="16"/>
      <c r="E73" s="17"/>
      <c r="F73" s="17"/>
      <c r="G73" s="16"/>
      <c r="H73" s="16"/>
      <c r="I73" s="17"/>
      <c r="J73" s="16"/>
      <c r="K73" s="16"/>
      <c r="L73" s="18"/>
      <c r="M73" s="10">
        <f t="shared" si="6"/>
        <v>0.75</v>
      </c>
      <c r="N73" s="10">
        <f t="shared" si="7"/>
        <v>0</v>
      </c>
      <c r="O73" s="10">
        <f t="shared" si="8"/>
        <v>0</v>
      </c>
      <c r="P73" s="10">
        <f t="shared" si="9"/>
        <v>0</v>
      </c>
      <c r="Q73" s="13">
        <f t="shared" si="10"/>
        <v>0</v>
      </c>
    </row>
    <row r="74" spans="2:17" x14ac:dyDescent="0.3">
      <c r="B74" s="16"/>
      <c r="C74" s="16"/>
      <c r="D74" s="16"/>
      <c r="E74" s="17"/>
      <c r="F74" s="17"/>
      <c r="G74" s="16"/>
      <c r="H74" s="16"/>
      <c r="I74" s="17"/>
      <c r="J74" s="16"/>
      <c r="K74" s="16"/>
      <c r="L74" s="18"/>
      <c r="M74" s="10">
        <f t="shared" si="6"/>
        <v>0.75</v>
      </c>
      <c r="N74" s="10">
        <f t="shared" si="7"/>
        <v>0</v>
      </c>
      <c r="O74" s="10">
        <f t="shared" si="8"/>
        <v>0</v>
      </c>
      <c r="P74" s="10">
        <f t="shared" si="9"/>
        <v>0</v>
      </c>
      <c r="Q74" s="13">
        <f t="shared" si="10"/>
        <v>0</v>
      </c>
    </row>
    <row r="75" spans="2:17" x14ac:dyDescent="0.3">
      <c r="B75" s="16"/>
      <c r="C75" s="16"/>
      <c r="D75" s="16"/>
      <c r="E75" s="17"/>
      <c r="F75" s="17"/>
      <c r="G75" s="16"/>
      <c r="H75" s="16"/>
      <c r="I75" s="17"/>
      <c r="J75" s="16"/>
      <c r="K75" s="16"/>
      <c r="L75" s="18"/>
      <c r="M75" s="10">
        <f t="shared" si="6"/>
        <v>0.75</v>
      </c>
      <c r="N75" s="10">
        <f t="shared" si="7"/>
        <v>0</v>
      </c>
      <c r="O75" s="10">
        <f t="shared" si="8"/>
        <v>0</v>
      </c>
      <c r="P75" s="10">
        <f t="shared" si="9"/>
        <v>0</v>
      </c>
      <c r="Q75" s="13">
        <f t="shared" si="10"/>
        <v>0</v>
      </c>
    </row>
    <row r="76" spans="2:17" x14ac:dyDescent="0.3">
      <c r="B76" s="16"/>
      <c r="C76" s="16"/>
      <c r="D76" s="16"/>
      <c r="E76" s="17"/>
      <c r="F76" s="17"/>
      <c r="G76" s="16"/>
      <c r="H76" s="16"/>
      <c r="I76" s="17"/>
      <c r="J76" s="16"/>
      <c r="K76" s="16"/>
      <c r="L76" s="18"/>
      <c r="M76" s="10">
        <f t="shared" si="6"/>
        <v>0.75</v>
      </c>
      <c r="N76" s="10">
        <f t="shared" si="7"/>
        <v>0</v>
      </c>
      <c r="O76" s="10">
        <f t="shared" si="8"/>
        <v>0</v>
      </c>
      <c r="P76" s="10">
        <f t="shared" si="9"/>
        <v>0</v>
      </c>
      <c r="Q76" s="13">
        <f t="shared" si="10"/>
        <v>0</v>
      </c>
    </row>
    <row r="77" spans="2:17" x14ac:dyDescent="0.3">
      <c r="B77" s="16"/>
      <c r="C77" s="16"/>
      <c r="D77" s="16"/>
      <c r="E77" s="17"/>
      <c r="F77" s="17"/>
      <c r="G77" s="16"/>
      <c r="H77" s="16"/>
      <c r="I77" s="17"/>
      <c r="J77" s="16"/>
      <c r="K77" s="16"/>
      <c r="L77" s="18"/>
      <c r="M77" s="10">
        <f t="shared" si="6"/>
        <v>0.75</v>
      </c>
      <c r="N77" s="10">
        <f t="shared" si="7"/>
        <v>0</v>
      </c>
      <c r="O77" s="10">
        <f t="shared" si="8"/>
        <v>0</v>
      </c>
      <c r="P77" s="10">
        <f t="shared" si="9"/>
        <v>0</v>
      </c>
      <c r="Q77" s="13">
        <f t="shared" si="10"/>
        <v>0</v>
      </c>
    </row>
    <row r="78" spans="2:17" x14ac:dyDescent="0.3">
      <c r="B78" s="16"/>
      <c r="C78" s="16"/>
      <c r="D78" s="16"/>
      <c r="E78" s="17"/>
      <c r="F78" s="17"/>
      <c r="G78" s="16"/>
      <c r="H78" s="16"/>
      <c r="I78" s="17"/>
      <c r="J78" s="16"/>
      <c r="K78" s="16"/>
      <c r="L78" s="18"/>
      <c r="M78" s="10">
        <f t="shared" si="6"/>
        <v>0.75</v>
      </c>
      <c r="N78" s="10">
        <f t="shared" si="7"/>
        <v>0</v>
      </c>
      <c r="O78" s="10">
        <f t="shared" si="8"/>
        <v>0</v>
      </c>
      <c r="P78" s="10">
        <f t="shared" si="9"/>
        <v>0</v>
      </c>
      <c r="Q78" s="13">
        <f t="shared" si="10"/>
        <v>0</v>
      </c>
    </row>
    <row r="79" spans="2:17" x14ac:dyDescent="0.3">
      <c r="B79" s="16"/>
      <c r="C79" s="16"/>
      <c r="D79" s="16"/>
      <c r="E79" s="17"/>
      <c r="F79" s="17"/>
      <c r="G79" s="16"/>
      <c r="H79" s="16"/>
      <c r="I79" s="17"/>
      <c r="J79" s="16"/>
      <c r="K79" s="16"/>
      <c r="L79" s="18"/>
      <c r="M79" s="10">
        <f t="shared" si="6"/>
        <v>0.75</v>
      </c>
      <c r="N79" s="10">
        <f t="shared" si="7"/>
        <v>0</v>
      </c>
      <c r="O79" s="10">
        <f t="shared" si="8"/>
        <v>0</v>
      </c>
      <c r="P79" s="10">
        <f t="shared" si="9"/>
        <v>0</v>
      </c>
      <c r="Q79" s="13">
        <f t="shared" si="10"/>
        <v>0</v>
      </c>
    </row>
    <row r="80" spans="2:17" x14ac:dyDescent="0.3">
      <c r="B80" s="16"/>
      <c r="C80" s="16"/>
      <c r="D80" s="16"/>
      <c r="E80" s="17"/>
      <c r="F80" s="17"/>
      <c r="G80" s="16"/>
      <c r="H80" s="16"/>
      <c r="I80" s="17"/>
      <c r="J80" s="16"/>
      <c r="K80" s="16"/>
      <c r="L80" s="18"/>
      <c r="M80" s="10">
        <f t="shared" si="6"/>
        <v>0.75</v>
      </c>
      <c r="N80" s="10">
        <f t="shared" si="7"/>
        <v>0</v>
      </c>
      <c r="O80" s="10">
        <f t="shared" si="8"/>
        <v>0</v>
      </c>
      <c r="P80" s="10">
        <f t="shared" si="9"/>
        <v>0</v>
      </c>
      <c r="Q80" s="13">
        <f t="shared" si="10"/>
        <v>0</v>
      </c>
    </row>
    <row r="81" spans="2:17" x14ac:dyDescent="0.3">
      <c r="B81" s="16"/>
      <c r="C81" s="16"/>
      <c r="D81" s="16"/>
      <c r="E81" s="17"/>
      <c r="F81" s="17"/>
      <c r="G81" s="16"/>
      <c r="H81" s="16"/>
      <c r="I81" s="17"/>
      <c r="J81" s="16"/>
      <c r="K81" s="16"/>
      <c r="L81" s="18"/>
      <c r="M81" s="10">
        <f t="shared" si="6"/>
        <v>0.75</v>
      </c>
      <c r="N81" s="10">
        <f t="shared" si="7"/>
        <v>0</v>
      </c>
      <c r="O81" s="10">
        <f t="shared" si="8"/>
        <v>0</v>
      </c>
      <c r="P81" s="10">
        <f t="shared" si="9"/>
        <v>0</v>
      </c>
      <c r="Q81" s="13">
        <f t="shared" si="10"/>
        <v>0</v>
      </c>
    </row>
    <row r="82" spans="2:17" x14ac:dyDescent="0.3">
      <c r="B82" s="16"/>
      <c r="C82" s="16"/>
      <c r="D82" s="16"/>
      <c r="E82" s="17"/>
      <c r="F82" s="17"/>
      <c r="G82" s="16"/>
      <c r="H82" s="16"/>
      <c r="I82" s="17"/>
      <c r="J82" s="16"/>
      <c r="K82" s="16"/>
      <c r="L82" s="18"/>
      <c r="M82" s="10">
        <f t="shared" ref="M82:M100" si="11">IF(J82="Yes", 0.9, 0.75)</f>
        <v>0.75</v>
      </c>
      <c r="N82" s="10">
        <f t="shared" ref="N82:N100" si="12">L82/M82</f>
        <v>0</v>
      </c>
      <c r="O82" s="10">
        <f t="shared" ref="O82:O100" si="13">N82*K82</f>
        <v>0</v>
      </c>
      <c r="P82" s="10">
        <f t="shared" ref="P82:P100" si="14">L82*K82</f>
        <v>0</v>
      </c>
      <c r="Q82" s="13">
        <f t="shared" ref="Q82:Q100" si="15">O82-P82</f>
        <v>0</v>
      </c>
    </row>
    <row r="83" spans="2:17" x14ac:dyDescent="0.3">
      <c r="B83" s="16"/>
      <c r="C83" s="16"/>
      <c r="D83" s="16"/>
      <c r="E83" s="17"/>
      <c r="F83" s="17"/>
      <c r="G83" s="16"/>
      <c r="H83" s="16"/>
      <c r="I83" s="17"/>
      <c r="J83" s="16"/>
      <c r="K83" s="16"/>
      <c r="L83" s="18"/>
      <c r="M83" s="10">
        <f t="shared" si="11"/>
        <v>0.75</v>
      </c>
      <c r="N83" s="10">
        <f t="shared" si="12"/>
        <v>0</v>
      </c>
      <c r="O83" s="10">
        <f t="shared" si="13"/>
        <v>0</v>
      </c>
      <c r="P83" s="10">
        <f t="shared" si="14"/>
        <v>0</v>
      </c>
      <c r="Q83" s="13">
        <f t="shared" si="15"/>
        <v>0</v>
      </c>
    </row>
    <row r="84" spans="2:17" x14ac:dyDescent="0.3">
      <c r="B84" s="16"/>
      <c r="C84" s="16"/>
      <c r="D84" s="16"/>
      <c r="E84" s="17"/>
      <c r="F84" s="17"/>
      <c r="G84" s="16"/>
      <c r="H84" s="16"/>
      <c r="I84" s="17"/>
      <c r="J84" s="16"/>
      <c r="K84" s="16"/>
      <c r="L84" s="18"/>
      <c r="M84" s="10">
        <f t="shared" si="11"/>
        <v>0.75</v>
      </c>
      <c r="N84" s="10">
        <f t="shared" si="12"/>
        <v>0</v>
      </c>
      <c r="O84" s="10">
        <f t="shared" si="13"/>
        <v>0</v>
      </c>
      <c r="P84" s="10">
        <f t="shared" si="14"/>
        <v>0</v>
      </c>
      <c r="Q84" s="13">
        <f t="shared" si="15"/>
        <v>0</v>
      </c>
    </row>
    <row r="85" spans="2:17" x14ac:dyDescent="0.3">
      <c r="B85" s="16"/>
      <c r="C85" s="16"/>
      <c r="D85" s="16"/>
      <c r="E85" s="17"/>
      <c r="F85" s="17"/>
      <c r="G85" s="16"/>
      <c r="H85" s="16"/>
      <c r="I85" s="17"/>
      <c r="J85" s="16"/>
      <c r="K85" s="16"/>
      <c r="L85" s="18"/>
      <c r="M85" s="10">
        <f t="shared" si="11"/>
        <v>0.75</v>
      </c>
      <c r="N85" s="10">
        <f t="shared" si="12"/>
        <v>0</v>
      </c>
      <c r="O85" s="10">
        <f t="shared" si="13"/>
        <v>0</v>
      </c>
      <c r="P85" s="10">
        <f t="shared" si="14"/>
        <v>0</v>
      </c>
      <c r="Q85" s="13">
        <f t="shared" si="15"/>
        <v>0</v>
      </c>
    </row>
    <row r="86" spans="2:17" x14ac:dyDescent="0.3">
      <c r="B86" s="16"/>
      <c r="C86" s="16"/>
      <c r="D86" s="16"/>
      <c r="E86" s="17"/>
      <c r="F86" s="17"/>
      <c r="G86" s="16"/>
      <c r="H86" s="16"/>
      <c r="I86" s="17"/>
      <c r="J86" s="16"/>
      <c r="K86" s="16"/>
      <c r="L86" s="18"/>
      <c r="M86" s="10">
        <f t="shared" si="11"/>
        <v>0.75</v>
      </c>
      <c r="N86" s="10">
        <f t="shared" si="12"/>
        <v>0</v>
      </c>
      <c r="O86" s="10">
        <f t="shared" si="13"/>
        <v>0</v>
      </c>
      <c r="P86" s="10">
        <f t="shared" si="14"/>
        <v>0</v>
      </c>
      <c r="Q86" s="13">
        <f t="shared" si="15"/>
        <v>0</v>
      </c>
    </row>
    <row r="87" spans="2:17" x14ac:dyDescent="0.3">
      <c r="B87" s="16"/>
      <c r="C87" s="16"/>
      <c r="D87" s="16"/>
      <c r="E87" s="17"/>
      <c r="F87" s="17"/>
      <c r="G87" s="16"/>
      <c r="H87" s="16"/>
      <c r="I87" s="17"/>
      <c r="J87" s="16"/>
      <c r="K87" s="16"/>
      <c r="L87" s="18"/>
      <c r="M87" s="10">
        <f t="shared" si="11"/>
        <v>0.75</v>
      </c>
      <c r="N87" s="10">
        <f t="shared" si="12"/>
        <v>0</v>
      </c>
      <c r="O87" s="10">
        <f t="shared" si="13"/>
        <v>0</v>
      </c>
      <c r="P87" s="10">
        <f t="shared" si="14"/>
        <v>0</v>
      </c>
      <c r="Q87" s="13">
        <f t="shared" si="15"/>
        <v>0</v>
      </c>
    </row>
    <row r="88" spans="2:17" x14ac:dyDescent="0.3">
      <c r="B88" s="16"/>
      <c r="C88" s="16"/>
      <c r="D88" s="16"/>
      <c r="E88" s="17"/>
      <c r="F88" s="17"/>
      <c r="G88" s="16"/>
      <c r="H88" s="16"/>
      <c r="I88" s="17"/>
      <c r="J88" s="16"/>
      <c r="K88" s="16"/>
      <c r="L88" s="18"/>
      <c r="M88" s="10">
        <f t="shared" si="11"/>
        <v>0.75</v>
      </c>
      <c r="N88" s="10">
        <f t="shared" si="12"/>
        <v>0</v>
      </c>
      <c r="O88" s="10">
        <f t="shared" si="13"/>
        <v>0</v>
      </c>
      <c r="P88" s="10">
        <f t="shared" si="14"/>
        <v>0</v>
      </c>
      <c r="Q88" s="13">
        <f t="shared" si="15"/>
        <v>0</v>
      </c>
    </row>
    <row r="89" spans="2:17" x14ac:dyDescent="0.3">
      <c r="B89" s="16"/>
      <c r="C89" s="16"/>
      <c r="D89" s="16"/>
      <c r="E89" s="17"/>
      <c r="F89" s="17"/>
      <c r="G89" s="16"/>
      <c r="H89" s="16"/>
      <c r="I89" s="17"/>
      <c r="J89" s="16"/>
      <c r="K89" s="16"/>
      <c r="L89" s="18"/>
      <c r="M89" s="10">
        <f t="shared" si="11"/>
        <v>0.75</v>
      </c>
      <c r="N89" s="10">
        <f t="shared" si="12"/>
        <v>0</v>
      </c>
      <c r="O89" s="10">
        <f t="shared" si="13"/>
        <v>0</v>
      </c>
      <c r="P89" s="10">
        <f t="shared" si="14"/>
        <v>0</v>
      </c>
      <c r="Q89" s="13">
        <f t="shared" si="15"/>
        <v>0</v>
      </c>
    </row>
    <row r="90" spans="2:17" x14ac:dyDescent="0.3">
      <c r="B90" s="16"/>
      <c r="C90" s="16"/>
      <c r="D90" s="16"/>
      <c r="E90" s="17"/>
      <c r="F90" s="17"/>
      <c r="G90" s="16"/>
      <c r="H90" s="16"/>
      <c r="I90" s="17"/>
      <c r="J90" s="16"/>
      <c r="K90" s="16"/>
      <c r="L90" s="18"/>
      <c r="M90" s="10">
        <f t="shared" si="11"/>
        <v>0.75</v>
      </c>
      <c r="N90" s="10">
        <f t="shared" si="12"/>
        <v>0</v>
      </c>
      <c r="O90" s="10">
        <f t="shared" si="13"/>
        <v>0</v>
      </c>
      <c r="P90" s="10">
        <f t="shared" si="14"/>
        <v>0</v>
      </c>
      <c r="Q90" s="13">
        <f t="shared" si="15"/>
        <v>0</v>
      </c>
    </row>
    <row r="91" spans="2:17" x14ac:dyDescent="0.3">
      <c r="B91" s="16"/>
      <c r="C91" s="16"/>
      <c r="D91" s="16"/>
      <c r="E91" s="17"/>
      <c r="F91" s="17"/>
      <c r="G91" s="16"/>
      <c r="H91" s="16"/>
      <c r="I91" s="17"/>
      <c r="J91" s="16"/>
      <c r="K91" s="16"/>
      <c r="L91" s="18"/>
      <c r="M91" s="10">
        <f t="shared" si="11"/>
        <v>0.75</v>
      </c>
      <c r="N91" s="10">
        <f t="shared" si="12"/>
        <v>0</v>
      </c>
      <c r="O91" s="10">
        <f t="shared" si="13"/>
        <v>0</v>
      </c>
      <c r="P91" s="10">
        <f t="shared" si="14"/>
        <v>0</v>
      </c>
      <c r="Q91" s="13">
        <f t="shared" si="15"/>
        <v>0</v>
      </c>
    </row>
    <row r="92" spans="2:17" x14ac:dyDescent="0.3">
      <c r="B92" s="16"/>
      <c r="C92" s="16"/>
      <c r="D92" s="16"/>
      <c r="E92" s="17"/>
      <c r="F92" s="17"/>
      <c r="G92" s="16"/>
      <c r="H92" s="16"/>
      <c r="I92" s="17"/>
      <c r="J92" s="16"/>
      <c r="K92" s="16"/>
      <c r="L92" s="18"/>
      <c r="M92" s="10">
        <f t="shared" si="11"/>
        <v>0.75</v>
      </c>
      <c r="N92" s="10">
        <f t="shared" si="12"/>
        <v>0</v>
      </c>
      <c r="O92" s="10">
        <f t="shared" si="13"/>
        <v>0</v>
      </c>
      <c r="P92" s="10">
        <f t="shared" si="14"/>
        <v>0</v>
      </c>
      <c r="Q92" s="13">
        <f t="shared" si="15"/>
        <v>0</v>
      </c>
    </row>
    <row r="93" spans="2:17" x14ac:dyDescent="0.3">
      <c r="B93" s="16"/>
      <c r="C93" s="16"/>
      <c r="D93" s="16"/>
      <c r="E93" s="17"/>
      <c r="F93" s="17"/>
      <c r="G93" s="16"/>
      <c r="H93" s="16"/>
      <c r="I93" s="17"/>
      <c r="J93" s="16"/>
      <c r="K93" s="16"/>
      <c r="L93" s="18"/>
      <c r="M93" s="10">
        <f t="shared" si="11"/>
        <v>0.75</v>
      </c>
      <c r="N93" s="10">
        <f t="shared" si="12"/>
        <v>0</v>
      </c>
      <c r="O93" s="10">
        <f t="shared" si="13"/>
        <v>0</v>
      </c>
      <c r="P93" s="10">
        <f t="shared" si="14"/>
        <v>0</v>
      </c>
      <c r="Q93" s="13">
        <f t="shared" si="15"/>
        <v>0</v>
      </c>
    </row>
    <row r="94" spans="2:17" x14ac:dyDescent="0.3">
      <c r="B94" s="16"/>
      <c r="C94" s="16"/>
      <c r="D94" s="16"/>
      <c r="E94" s="17"/>
      <c r="F94" s="17"/>
      <c r="G94" s="16"/>
      <c r="H94" s="16"/>
      <c r="I94" s="17"/>
      <c r="J94" s="16"/>
      <c r="K94" s="16"/>
      <c r="L94" s="18"/>
      <c r="M94" s="10">
        <f t="shared" si="11"/>
        <v>0.75</v>
      </c>
      <c r="N94" s="10">
        <f t="shared" si="12"/>
        <v>0</v>
      </c>
      <c r="O94" s="10">
        <f t="shared" si="13"/>
        <v>0</v>
      </c>
      <c r="P94" s="10">
        <f t="shared" si="14"/>
        <v>0</v>
      </c>
      <c r="Q94" s="13">
        <f t="shared" si="15"/>
        <v>0</v>
      </c>
    </row>
    <row r="95" spans="2:17" x14ac:dyDescent="0.3">
      <c r="B95" s="16"/>
      <c r="C95" s="16"/>
      <c r="D95" s="16"/>
      <c r="E95" s="17"/>
      <c r="F95" s="17"/>
      <c r="G95" s="16"/>
      <c r="H95" s="16"/>
      <c r="I95" s="17"/>
      <c r="J95" s="16"/>
      <c r="K95" s="16"/>
      <c r="L95" s="18"/>
      <c r="M95" s="10">
        <f t="shared" si="11"/>
        <v>0.75</v>
      </c>
      <c r="N95" s="10">
        <f t="shared" si="12"/>
        <v>0</v>
      </c>
      <c r="O95" s="10">
        <f t="shared" si="13"/>
        <v>0</v>
      </c>
      <c r="P95" s="10">
        <f t="shared" si="14"/>
        <v>0</v>
      </c>
      <c r="Q95" s="13">
        <f t="shared" si="15"/>
        <v>0</v>
      </c>
    </row>
    <row r="96" spans="2:17" x14ac:dyDescent="0.3">
      <c r="B96" s="16"/>
      <c r="C96" s="16"/>
      <c r="D96" s="16"/>
      <c r="E96" s="17"/>
      <c r="F96" s="17"/>
      <c r="G96" s="16"/>
      <c r="H96" s="16"/>
      <c r="I96" s="17"/>
      <c r="J96" s="16"/>
      <c r="K96" s="16"/>
      <c r="L96" s="18"/>
      <c r="M96" s="10">
        <f t="shared" si="11"/>
        <v>0.75</v>
      </c>
      <c r="N96" s="10">
        <f t="shared" si="12"/>
        <v>0</v>
      </c>
      <c r="O96" s="10">
        <f t="shared" si="13"/>
        <v>0</v>
      </c>
      <c r="P96" s="10">
        <f t="shared" si="14"/>
        <v>0</v>
      </c>
      <c r="Q96" s="13">
        <f t="shared" si="15"/>
        <v>0</v>
      </c>
    </row>
    <row r="97" spans="2:17" x14ac:dyDescent="0.3">
      <c r="B97" s="16"/>
      <c r="C97" s="16"/>
      <c r="D97" s="16"/>
      <c r="E97" s="17"/>
      <c r="F97" s="17"/>
      <c r="G97" s="16"/>
      <c r="H97" s="16"/>
      <c r="I97" s="17"/>
      <c r="J97" s="16"/>
      <c r="K97" s="16"/>
      <c r="L97" s="18"/>
      <c r="M97" s="10">
        <f t="shared" si="11"/>
        <v>0.75</v>
      </c>
      <c r="N97" s="10">
        <f t="shared" si="12"/>
        <v>0</v>
      </c>
      <c r="O97" s="10">
        <f t="shared" si="13"/>
        <v>0</v>
      </c>
      <c r="P97" s="10">
        <f t="shared" si="14"/>
        <v>0</v>
      </c>
      <c r="Q97" s="13">
        <f t="shared" si="15"/>
        <v>0</v>
      </c>
    </row>
    <row r="98" spans="2:17" x14ac:dyDescent="0.3">
      <c r="B98" s="16"/>
      <c r="C98" s="16"/>
      <c r="D98" s="16"/>
      <c r="E98" s="17"/>
      <c r="F98" s="17"/>
      <c r="G98" s="16"/>
      <c r="H98" s="16"/>
      <c r="I98" s="17"/>
      <c r="J98" s="16"/>
      <c r="K98" s="16"/>
      <c r="L98" s="18"/>
      <c r="M98" s="10">
        <f t="shared" si="11"/>
        <v>0.75</v>
      </c>
      <c r="N98" s="10">
        <f t="shared" si="12"/>
        <v>0</v>
      </c>
      <c r="O98" s="10">
        <f t="shared" si="13"/>
        <v>0</v>
      </c>
      <c r="P98" s="10">
        <f t="shared" si="14"/>
        <v>0</v>
      </c>
      <c r="Q98" s="13">
        <f t="shared" si="15"/>
        <v>0</v>
      </c>
    </row>
    <row r="99" spans="2:17" x14ac:dyDescent="0.3">
      <c r="B99" s="16"/>
      <c r="C99" s="16"/>
      <c r="D99" s="16"/>
      <c r="E99" s="17"/>
      <c r="F99" s="17"/>
      <c r="G99" s="16"/>
      <c r="H99" s="16"/>
      <c r="I99" s="17"/>
      <c r="J99" s="16"/>
      <c r="K99" s="16"/>
      <c r="L99" s="18"/>
      <c r="M99" s="10">
        <f t="shared" si="11"/>
        <v>0.75</v>
      </c>
      <c r="N99" s="10">
        <f t="shared" si="12"/>
        <v>0</v>
      </c>
      <c r="O99" s="10">
        <f t="shared" si="13"/>
        <v>0</v>
      </c>
      <c r="P99" s="10">
        <f t="shared" si="14"/>
        <v>0</v>
      </c>
      <c r="Q99" s="13">
        <f t="shared" si="15"/>
        <v>0</v>
      </c>
    </row>
    <row r="100" spans="2:17" x14ac:dyDescent="0.3">
      <c r="B100" s="16"/>
      <c r="C100" s="16"/>
      <c r="D100" s="16"/>
      <c r="E100" s="17"/>
      <c r="F100" s="17"/>
      <c r="G100" s="16"/>
      <c r="H100" s="16"/>
      <c r="I100" s="17"/>
      <c r="J100" s="16"/>
      <c r="K100" s="16"/>
      <c r="L100" s="18"/>
      <c r="M100" s="10">
        <f t="shared" si="11"/>
        <v>0.75</v>
      </c>
      <c r="N100" s="10">
        <f t="shared" si="12"/>
        <v>0</v>
      </c>
      <c r="O100" s="10">
        <f t="shared" si="13"/>
        <v>0</v>
      </c>
      <c r="P100" s="10">
        <f t="shared" si="14"/>
        <v>0</v>
      </c>
      <c r="Q100" s="13">
        <f t="shared" si="15"/>
        <v>0</v>
      </c>
    </row>
  </sheetData>
  <sheetProtection algorithmName="SHA-512" hashValue="2FOor+XThbzSf/4e4G81EOPmH6+XBM9GPFEQIegsIYjB45izFQF9o2eG2eTrx8VqixSeHMsNwyvvDETwxOcAvw==" saltValue="Kj/lIJCn0qWjuBG0xvolRQ==" spinCount="100000" sheet="1" objects="1" scenarios="1" selectLockedCells="1"/>
  <mergeCells count="11">
    <mergeCell ref="B1:R1"/>
    <mergeCell ref="B2:R3"/>
    <mergeCell ref="B5:R5"/>
    <mergeCell ref="B11:L11"/>
    <mergeCell ref="B12:L12"/>
    <mergeCell ref="B13:L13"/>
    <mergeCell ref="B14:L14"/>
    <mergeCell ref="B7:L7"/>
    <mergeCell ref="B8:L8"/>
    <mergeCell ref="B9:L9"/>
    <mergeCell ref="B10:L10"/>
  </mergeCells>
  <dataValidations count="1">
    <dataValidation showInputMessage="1" showErrorMessage="1" sqref="I17:I100" xr:uid="{323577E8-7CC0-4D7D-AC02-E76271DE0CE1}"/>
  </dataValidations>
  <pageMargins left="0.27083333333333331" right="1.0416666666666666E-2"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6C0C221-B1C9-47B6-ACE7-05F1603809E9}">
          <x14:formula1>
            <xm:f>'Eligible Practice Codes'!$A$80:$A$81</xm:f>
          </x14:formula1>
          <xm:sqref>G17:G100</xm:sqref>
        </x14:dataValidation>
        <x14:dataValidation type="list" showInputMessage="1" showErrorMessage="1" xr:uid="{EDDC8506-2A37-4089-A335-17157EFD02B3}">
          <x14:formula1>
            <xm:f>'Eligible Practice Codes'!$A$77:$A$78</xm:f>
          </x14:formula1>
          <xm:sqref>J17:J100</xm:sqref>
        </x14:dataValidation>
        <x14:dataValidation type="list" allowBlank="1" showInputMessage="1" showErrorMessage="1" xr:uid="{D8FB91D1-7D73-44FA-9F54-A74012F0EB3D}">
          <x14:formula1>
            <xm:f>'Eligible Practice Codes'!$A$2:$A$74</xm:f>
          </x14:formula1>
          <xm:sqref>D17:D100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84A7-A383-4191-ADB2-C04A6F8F2DC4}">
  <sheetPr codeName="Sheet2"/>
  <dimension ref="A1:C81"/>
  <sheetViews>
    <sheetView topLeftCell="A51" workbookViewId="0">
      <selection sqref="A1:C81"/>
    </sheetView>
  </sheetViews>
  <sheetFormatPr defaultRowHeight="14.4" x14ac:dyDescent="0.3"/>
  <cols>
    <col min="1" max="1" width="12.33203125" bestFit="1" customWidth="1"/>
    <col min="2" max="2" width="47.33203125" bestFit="1" customWidth="1"/>
    <col min="3" max="3" width="22.21875" bestFit="1" customWidth="1"/>
    <col min="4" max="4" width="9.88671875" bestFit="1" customWidth="1"/>
    <col min="5" max="5" width="16.77734375" bestFit="1" customWidth="1"/>
  </cols>
  <sheetData>
    <row r="1" spans="1:3" s="1" customFormat="1" x14ac:dyDescent="0.3">
      <c r="A1" s="1" t="s">
        <v>71</v>
      </c>
      <c r="B1" s="1" t="s">
        <v>72</v>
      </c>
      <c r="C1" s="1" t="s">
        <v>105</v>
      </c>
    </row>
    <row r="2" spans="1:3" x14ac:dyDescent="0.3">
      <c r="A2">
        <v>101</v>
      </c>
      <c r="B2" t="s">
        <v>123</v>
      </c>
      <c r="C2" t="s">
        <v>120</v>
      </c>
    </row>
    <row r="3" spans="1:3" x14ac:dyDescent="0.3">
      <c r="A3">
        <v>102</v>
      </c>
      <c r="B3" t="s">
        <v>101</v>
      </c>
      <c r="C3" t="s">
        <v>120</v>
      </c>
    </row>
    <row r="4" spans="1:3" x14ac:dyDescent="0.3">
      <c r="A4">
        <v>110</v>
      </c>
      <c r="B4" t="s">
        <v>102</v>
      </c>
      <c r="C4" t="s">
        <v>120</v>
      </c>
    </row>
    <row r="5" spans="1:3" x14ac:dyDescent="0.3">
      <c r="A5">
        <v>116</v>
      </c>
      <c r="B5" t="s">
        <v>99</v>
      </c>
      <c r="C5" t="s">
        <v>120</v>
      </c>
    </row>
    <row r="6" spans="1:3" x14ac:dyDescent="0.3">
      <c r="A6">
        <v>138</v>
      </c>
      <c r="B6" t="s">
        <v>100</v>
      </c>
      <c r="C6" t="s">
        <v>120</v>
      </c>
    </row>
    <row r="7" spans="1:3" x14ac:dyDescent="0.3">
      <c r="A7">
        <v>140</v>
      </c>
      <c r="B7" t="s">
        <v>124</v>
      </c>
      <c r="C7" t="s">
        <v>120</v>
      </c>
    </row>
    <row r="8" spans="1:3" x14ac:dyDescent="0.3">
      <c r="A8">
        <v>148</v>
      </c>
      <c r="B8" t="s">
        <v>103</v>
      </c>
      <c r="C8" t="s">
        <v>120</v>
      </c>
    </row>
    <row r="9" spans="1:3" x14ac:dyDescent="0.3">
      <c r="A9">
        <v>157</v>
      </c>
      <c r="B9" t="s">
        <v>125</v>
      </c>
      <c r="C9" t="s">
        <v>120</v>
      </c>
    </row>
    <row r="10" spans="1:3" x14ac:dyDescent="0.3">
      <c r="A10">
        <v>159</v>
      </c>
      <c r="B10" t="s">
        <v>126</v>
      </c>
      <c r="C10" t="s">
        <v>120</v>
      </c>
    </row>
    <row r="11" spans="1:3" x14ac:dyDescent="0.3">
      <c r="A11">
        <v>162</v>
      </c>
      <c r="B11" t="s">
        <v>127</v>
      </c>
      <c r="C11" t="s">
        <v>120</v>
      </c>
    </row>
    <row r="12" spans="1:3" x14ac:dyDescent="0.3">
      <c r="A12">
        <v>163</v>
      </c>
      <c r="B12" t="s">
        <v>128</v>
      </c>
      <c r="C12" t="s">
        <v>120</v>
      </c>
    </row>
    <row r="13" spans="1:3" x14ac:dyDescent="0.3">
      <c r="A13">
        <v>164</v>
      </c>
      <c r="B13" t="s">
        <v>129</v>
      </c>
      <c r="C13" t="s">
        <v>120</v>
      </c>
    </row>
    <row r="14" spans="1:3" x14ac:dyDescent="0.3">
      <c r="A14">
        <v>204</v>
      </c>
      <c r="B14" t="s">
        <v>131</v>
      </c>
      <c r="C14" t="s">
        <v>120</v>
      </c>
    </row>
    <row r="15" spans="1:3" x14ac:dyDescent="0.3">
      <c r="A15">
        <v>216</v>
      </c>
      <c r="B15" t="s">
        <v>119</v>
      </c>
      <c r="C15" t="s">
        <v>120</v>
      </c>
    </row>
    <row r="16" spans="1:3" x14ac:dyDescent="0.3">
      <c r="A16">
        <v>217</v>
      </c>
      <c r="B16" t="s">
        <v>132</v>
      </c>
      <c r="C16" t="s">
        <v>120</v>
      </c>
    </row>
    <row r="17" spans="1:3" x14ac:dyDescent="0.3">
      <c r="A17">
        <v>219</v>
      </c>
      <c r="B17" t="s">
        <v>133</v>
      </c>
      <c r="C17" t="s">
        <v>120</v>
      </c>
    </row>
    <row r="18" spans="1:3" x14ac:dyDescent="0.3">
      <c r="A18">
        <v>311</v>
      </c>
      <c r="B18" t="s">
        <v>66</v>
      </c>
      <c r="C18" t="s">
        <v>135</v>
      </c>
    </row>
    <row r="19" spans="1:3" x14ac:dyDescent="0.3">
      <c r="A19">
        <v>313</v>
      </c>
      <c r="B19" t="s">
        <v>134</v>
      </c>
      <c r="C19" t="s">
        <v>136</v>
      </c>
    </row>
    <row r="20" spans="1:3" x14ac:dyDescent="0.3">
      <c r="A20">
        <v>314</v>
      </c>
      <c r="B20" t="s">
        <v>137</v>
      </c>
      <c r="C20" t="s">
        <v>138</v>
      </c>
    </row>
    <row r="21" spans="1:3" x14ac:dyDescent="0.3">
      <c r="A21">
        <v>315</v>
      </c>
      <c r="B21" t="s">
        <v>80</v>
      </c>
      <c r="C21" t="s">
        <v>138</v>
      </c>
    </row>
    <row r="22" spans="1:3" x14ac:dyDescent="0.3">
      <c r="A22">
        <v>316</v>
      </c>
      <c r="B22" t="s">
        <v>139</v>
      </c>
      <c r="C22" t="s">
        <v>140</v>
      </c>
    </row>
    <row r="23" spans="1:3" x14ac:dyDescent="0.3">
      <c r="A23">
        <v>317</v>
      </c>
      <c r="B23" t="s">
        <v>70</v>
      </c>
      <c r="C23" t="s">
        <v>136</v>
      </c>
    </row>
    <row r="24" spans="1:3" x14ac:dyDescent="0.3">
      <c r="A24">
        <v>324</v>
      </c>
      <c r="B24" t="s">
        <v>73</v>
      </c>
      <c r="C24" t="s">
        <v>138</v>
      </c>
    </row>
    <row r="25" spans="1:3" x14ac:dyDescent="0.3">
      <c r="A25">
        <v>326</v>
      </c>
      <c r="B25" t="s">
        <v>141</v>
      </c>
      <c r="C25" t="s">
        <v>142</v>
      </c>
    </row>
    <row r="26" spans="1:3" x14ac:dyDescent="0.3">
      <c r="A26">
        <v>327</v>
      </c>
      <c r="B26" t="s">
        <v>78</v>
      </c>
      <c r="C26" t="s">
        <v>143</v>
      </c>
    </row>
    <row r="27" spans="1:3" x14ac:dyDescent="0.3">
      <c r="A27">
        <v>328</v>
      </c>
      <c r="B27" t="s">
        <v>82</v>
      </c>
      <c r="C27" t="s">
        <v>143</v>
      </c>
    </row>
    <row r="28" spans="1:3" x14ac:dyDescent="0.3">
      <c r="A28">
        <v>329</v>
      </c>
      <c r="B28" t="s">
        <v>76</v>
      </c>
      <c r="C28" t="s">
        <v>143</v>
      </c>
    </row>
    <row r="29" spans="1:3" x14ac:dyDescent="0.3">
      <c r="A29">
        <v>330</v>
      </c>
      <c r="B29" t="s">
        <v>144</v>
      </c>
      <c r="C29" t="s">
        <v>138</v>
      </c>
    </row>
    <row r="30" spans="1:3" x14ac:dyDescent="0.3">
      <c r="A30">
        <v>332</v>
      </c>
      <c r="B30" t="s">
        <v>86</v>
      </c>
      <c r="C30" t="s">
        <v>138</v>
      </c>
    </row>
    <row r="31" spans="1:3" x14ac:dyDescent="0.3">
      <c r="A31">
        <v>336</v>
      </c>
      <c r="B31" t="s">
        <v>90</v>
      </c>
      <c r="C31" t="s">
        <v>145</v>
      </c>
    </row>
    <row r="32" spans="1:3" x14ac:dyDescent="0.3">
      <c r="A32">
        <v>340</v>
      </c>
      <c r="B32" t="s">
        <v>91</v>
      </c>
      <c r="C32" t="s">
        <v>146</v>
      </c>
    </row>
    <row r="33" spans="1:3" x14ac:dyDescent="0.3">
      <c r="A33">
        <v>342</v>
      </c>
      <c r="B33" t="s">
        <v>67</v>
      </c>
      <c r="C33" t="s">
        <v>143</v>
      </c>
    </row>
    <row r="34" spans="1:3" x14ac:dyDescent="0.3">
      <c r="A34">
        <v>345</v>
      </c>
      <c r="B34" t="s">
        <v>77</v>
      </c>
      <c r="C34" t="s">
        <v>146</v>
      </c>
    </row>
    <row r="35" spans="1:3" x14ac:dyDescent="0.3">
      <c r="A35">
        <v>362</v>
      </c>
      <c r="B35" t="s">
        <v>147</v>
      </c>
      <c r="C35" t="s">
        <v>142</v>
      </c>
    </row>
    <row r="36" spans="1:3" x14ac:dyDescent="0.3">
      <c r="A36">
        <v>367</v>
      </c>
      <c r="B36" t="s">
        <v>148</v>
      </c>
      <c r="C36" t="s">
        <v>140</v>
      </c>
    </row>
    <row r="37" spans="1:3" x14ac:dyDescent="0.3">
      <c r="A37">
        <v>378</v>
      </c>
      <c r="B37" t="s">
        <v>149</v>
      </c>
      <c r="C37" t="s">
        <v>150</v>
      </c>
    </row>
    <row r="38" spans="1:3" x14ac:dyDescent="0.3">
      <c r="A38">
        <v>379</v>
      </c>
      <c r="B38" t="s">
        <v>92</v>
      </c>
      <c r="C38" t="s">
        <v>138</v>
      </c>
    </row>
    <row r="39" spans="1:3" x14ac:dyDescent="0.3">
      <c r="A39">
        <v>380</v>
      </c>
      <c r="B39" t="s">
        <v>98</v>
      </c>
      <c r="C39" t="s">
        <v>142</v>
      </c>
    </row>
    <row r="40" spans="1:3" x14ac:dyDescent="0.3">
      <c r="A40">
        <v>381</v>
      </c>
      <c r="B40" t="s">
        <v>85</v>
      </c>
      <c r="C40" t="s">
        <v>135</v>
      </c>
    </row>
    <row r="41" spans="1:3" x14ac:dyDescent="0.3">
      <c r="A41">
        <v>382</v>
      </c>
      <c r="B41" t="s">
        <v>79</v>
      </c>
      <c r="C41" t="s">
        <v>142</v>
      </c>
    </row>
    <row r="42" spans="1:3" x14ac:dyDescent="0.3">
      <c r="A42">
        <v>384</v>
      </c>
      <c r="B42" t="s">
        <v>151</v>
      </c>
      <c r="C42" t="s">
        <v>138</v>
      </c>
    </row>
    <row r="43" spans="1:3" x14ac:dyDescent="0.3">
      <c r="A43">
        <v>386</v>
      </c>
      <c r="B43" t="s">
        <v>83</v>
      </c>
      <c r="C43" t="s">
        <v>143</v>
      </c>
    </row>
    <row r="44" spans="1:3" x14ac:dyDescent="0.3">
      <c r="A44">
        <v>391</v>
      </c>
      <c r="B44" t="s">
        <v>152</v>
      </c>
      <c r="C44" t="s">
        <v>138</v>
      </c>
    </row>
    <row r="45" spans="1:3" x14ac:dyDescent="0.3">
      <c r="A45">
        <v>393</v>
      </c>
      <c r="B45" t="s">
        <v>87</v>
      </c>
      <c r="C45" t="s">
        <v>138</v>
      </c>
    </row>
    <row r="46" spans="1:3" x14ac:dyDescent="0.3">
      <c r="A46">
        <v>412</v>
      </c>
      <c r="B46" t="s">
        <v>68</v>
      </c>
      <c r="C46" t="s">
        <v>153</v>
      </c>
    </row>
    <row r="47" spans="1:3" x14ac:dyDescent="0.3">
      <c r="A47">
        <v>422</v>
      </c>
      <c r="B47" t="s">
        <v>74</v>
      </c>
      <c r="C47" t="s">
        <v>142</v>
      </c>
    </row>
    <row r="48" spans="1:3" x14ac:dyDescent="0.3">
      <c r="A48">
        <v>430</v>
      </c>
      <c r="B48" t="s">
        <v>88</v>
      </c>
      <c r="C48" t="s">
        <v>154</v>
      </c>
    </row>
    <row r="49" spans="1:3" x14ac:dyDescent="0.3">
      <c r="A49">
        <v>436</v>
      </c>
      <c r="B49" t="s">
        <v>155</v>
      </c>
      <c r="C49" t="s">
        <v>156</v>
      </c>
    </row>
    <row r="50" spans="1:3" x14ac:dyDescent="0.3">
      <c r="A50">
        <v>441</v>
      </c>
      <c r="B50" t="s">
        <v>93</v>
      </c>
      <c r="C50" t="s">
        <v>157</v>
      </c>
    </row>
    <row r="51" spans="1:3" x14ac:dyDescent="0.3">
      <c r="A51">
        <v>442</v>
      </c>
      <c r="B51" t="s">
        <v>158</v>
      </c>
      <c r="C51" t="s">
        <v>159</v>
      </c>
    </row>
    <row r="52" spans="1:3" x14ac:dyDescent="0.3">
      <c r="A52">
        <v>449</v>
      </c>
      <c r="B52" t="s">
        <v>69</v>
      </c>
      <c r="C52" t="s">
        <v>135</v>
      </c>
    </row>
    <row r="53" spans="1:3" x14ac:dyDescent="0.3">
      <c r="A53">
        <v>468</v>
      </c>
      <c r="B53" t="s">
        <v>160</v>
      </c>
      <c r="C53" t="s">
        <v>161</v>
      </c>
    </row>
    <row r="54" spans="1:3" x14ac:dyDescent="0.3">
      <c r="A54">
        <v>472</v>
      </c>
      <c r="B54" t="s">
        <v>162</v>
      </c>
      <c r="C54" t="s">
        <v>163</v>
      </c>
    </row>
    <row r="55" spans="1:3" x14ac:dyDescent="0.3">
      <c r="A55">
        <v>484</v>
      </c>
      <c r="B55" t="s">
        <v>75</v>
      </c>
      <c r="C55" t="s">
        <v>164</v>
      </c>
    </row>
    <row r="56" spans="1:3" x14ac:dyDescent="0.3">
      <c r="A56">
        <v>490</v>
      </c>
      <c r="B56" t="s">
        <v>96</v>
      </c>
      <c r="C56" t="s">
        <v>138</v>
      </c>
    </row>
    <row r="57" spans="1:3" x14ac:dyDescent="0.3">
      <c r="A57">
        <v>511</v>
      </c>
      <c r="B57" t="s">
        <v>183</v>
      </c>
      <c r="C57" t="s">
        <v>138</v>
      </c>
    </row>
    <row r="58" spans="1:3" x14ac:dyDescent="0.3">
      <c r="A58">
        <v>512</v>
      </c>
      <c r="B58" t="s">
        <v>84</v>
      </c>
      <c r="C58" t="s">
        <v>138</v>
      </c>
    </row>
    <row r="59" spans="1:3" x14ac:dyDescent="0.3">
      <c r="A59">
        <v>528</v>
      </c>
      <c r="B59" t="s">
        <v>104</v>
      </c>
      <c r="C59" t="s">
        <v>138</v>
      </c>
    </row>
    <row r="60" spans="1:3" x14ac:dyDescent="0.3">
      <c r="A60">
        <v>533</v>
      </c>
      <c r="B60" t="s">
        <v>89</v>
      </c>
      <c r="C60" t="s">
        <v>165</v>
      </c>
    </row>
    <row r="61" spans="1:3" x14ac:dyDescent="0.3">
      <c r="A61">
        <v>558</v>
      </c>
      <c r="B61" t="s">
        <v>197</v>
      </c>
      <c r="C61" t="s">
        <v>142</v>
      </c>
    </row>
    <row r="62" spans="1:3" x14ac:dyDescent="0.3">
      <c r="A62">
        <v>561</v>
      </c>
      <c r="B62" t="s">
        <v>166</v>
      </c>
      <c r="C62" t="s">
        <v>167</v>
      </c>
    </row>
    <row r="63" spans="1:3" x14ac:dyDescent="0.3">
      <c r="A63">
        <v>578</v>
      </c>
      <c r="B63" t="s">
        <v>168</v>
      </c>
      <c r="C63" t="s">
        <v>140</v>
      </c>
    </row>
    <row r="64" spans="1:3" x14ac:dyDescent="0.3">
      <c r="A64">
        <v>585</v>
      </c>
      <c r="B64" t="s">
        <v>95</v>
      </c>
      <c r="C64" t="s">
        <v>138</v>
      </c>
    </row>
    <row r="65" spans="1:3" x14ac:dyDescent="0.3">
      <c r="A65">
        <v>590</v>
      </c>
      <c r="B65" t="s">
        <v>81</v>
      </c>
      <c r="C65" t="s">
        <v>146</v>
      </c>
    </row>
    <row r="66" spans="1:3" x14ac:dyDescent="0.3">
      <c r="A66">
        <v>600</v>
      </c>
      <c r="B66" t="s">
        <v>169</v>
      </c>
      <c r="C66" t="s">
        <v>142</v>
      </c>
    </row>
    <row r="67" spans="1:3" x14ac:dyDescent="0.3">
      <c r="A67">
        <v>606</v>
      </c>
      <c r="B67" t="s">
        <v>170</v>
      </c>
      <c r="C67" t="s">
        <v>171</v>
      </c>
    </row>
    <row r="68" spans="1:3" x14ac:dyDescent="0.3">
      <c r="A68">
        <v>607</v>
      </c>
      <c r="B68" t="s">
        <v>172</v>
      </c>
      <c r="C68" t="s">
        <v>173</v>
      </c>
    </row>
    <row r="69" spans="1:3" x14ac:dyDescent="0.3">
      <c r="A69">
        <v>612</v>
      </c>
      <c r="B69" t="s">
        <v>97</v>
      </c>
      <c r="C69" t="s">
        <v>135</v>
      </c>
    </row>
    <row r="70" spans="1:3" x14ac:dyDescent="0.3">
      <c r="A70">
        <v>629</v>
      </c>
      <c r="B70" t="s">
        <v>174</v>
      </c>
      <c r="C70" t="s">
        <v>175</v>
      </c>
    </row>
    <row r="71" spans="1:3" x14ac:dyDescent="0.3">
      <c r="A71">
        <v>635</v>
      </c>
      <c r="B71" t="s">
        <v>198</v>
      </c>
      <c r="C71" t="s">
        <v>153</v>
      </c>
    </row>
    <row r="72" spans="1:3" x14ac:dyDescent="0.3">
      <c r="A72">
        <v>638</v>
      </c>
      <c r="B72" t="s">
        <v>176</v>
      </c>
      <c r="C72" t="s">
        <v>173</v>
      </c>
    </row>
    <row r="73" spans="1:3" x14ac:dyDescent="0.3">
      <c r="A73">
        <v>805</v>
      </c>
      <c r="B73" t="s">
        <v>177</v>
      </c>
      <c r="C73" t="s">
        <v>178</v>
      </c>
    </row>
    <row r="74" spans="1:3" x14ac:dyDescent="0.3">
      <c r="A74">
        <v>812</v>
      </c>
      <c r="B74" t="s">
        <v>94</v>
      </c>
      <c r="C74" t="s">
        <v>140</v>
      </c>
    </row>
    <row r="77" spans="1:3" x14ac:dyDescent="0.3">
      <c r="A77" t="s">
        <v>179</v>
      </c>
    </row>
    <row r="78" spans="1:3" x14ac:dyDescent="0.3">
      <c r="A78" t="s">
        <v>109</v>
      </c>
    </row>
    <row r="80" spans="1:3" x14ac:dyDescent="0.3">
      <c r="A80" t="s">
        <v>190</v>
      </c>
    </row>
    <row r="81" spans="1:1" x14ac:dyDescent="0.3">
      <c r="A81" t="s">
        <v>192</v>
      </c>
    </row>
  </sheetData>
  <sheetProtection algorithmName="SHA-512" hashValue="em4QyufmFZG9wTZLPznFTjE7w3+OKQmWgquzYQjcHvGshB8OoTa0RrRTvnE2SL7sdH3oNT4oDvhRuUrlVGDyKA==" saltValue="OSenAtflsMEpqNzZfK25AA==" spinCount="100000" sheet="1" objects="1" scenarios="1" selectLockedCells="1" selectUnlockedCells="1"/>
  <sortState xmlns:xlrd2="http://schemas.microsoft.com/office/spreadsheetml/2017/richdata2" ref="A2:D74">
    <sortCondition ref="A1:A7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F8E33-CB98-4858-BED8-A16054947B12}">
  <sheetPr codeName="Sheet3">
    <pageSetUpPr fitToPage="1"/>
  </sheetPr>
  <dimension ref="A1:Q50"/>
  <sheetViews>
    <sheetView zoomScaleNormal="100" workbookViewId="0">
      <selection activeCell="P26" sqref="P26"/>
    </sheetView>
  </sheetViews>
  <sheetFormatPr defaultRowHeight="13.8" x14ac:dyDescent="0.3"/>
  <cols>
    <col min="1" max="1" width="17.88671875" style="8" bestFit="1" customWidth="1"/>
    <col min="2" max="2" width="16.6640625" style="8" bestFit="1" customWidth="1"/>
    <col min="3" max="3" width="8.88671875" style="8"/>
    <col min="4" max="4" width="54.6640625" style="6" hidden="1" customWidth="1"/>
    <col min="5" max="5" width="15.5546875" style="6" hidden="1" customWidth="1"/>
    <col min="6" max="6" width="11" style="8" bestFit="1" customWidth="1"/>
    <col min="7" max="7" width="5.44140625" style="8" bestFit="1" customWidth="1"/>
    <col min="8" max="8" width="8.77734375" style="6" hidden="1" customWidth="1"/>
    <col min="9" max="9" width="4.33203125" style="8" bestFit="1" customWidth="1"/>
    <col min="10" max="10" width="16.77734375" style="8" bestFit="1" customWidth="1"/>
    <col min="11" max="11" width="11" style="8" bestFit="1" customWidth="1"/>
    <col min="12" max="12" width="12.109375" style="6" hidden="1" customWidth="1"/>
    <col min="13" max="13" width="17.88671875" style="6" hidden="1" customWidth="1"/>
    <col min="14" max="14" width="22.44140625" style="6" hidden="1" customWidth="1"/>
    <col min="15" max="15" width="19" style="6" hidden="1" customWidth="1"/>
    <col min="16" max="16" width="20.109375" style="6" bestFit="1" customWidth="1"/>
    <col min="17" max="17" width="29.44140625" style="6" bestFit="1" customWidth="1"/>
    <col min="18" max="16384" width="8.88671875" style="6"/>
  </cols>
  <sheetData>
    <row r="1" spans="1:17" s="5" customFormat="1" x14ac:dyDescent="0.3">
      <c r="A1" s="7" t="s">
        <v>187</v>
      </c>
      <c r="B1" s="7" t="s">
        <v>181</v>
      </c>
      <c r="C1" s="7" t="s">
        <v>71</v>
      </c>
      <c r="D1" s="5" t="s">
        <v>72</v>
      </c>
      <c r="E1" s="5" t="s">
        <v>110</v>
      </c>
      <c r="F1" s="7" t="s">
        <v>189</v>
      </c>
      <c r="G1" s="7" t="s">
        <v>191</v>
      </c>
      <c r="H1" s="5" t="s">
        <v>117</v>
      </c>
      <c r="I1" s="7" t="s">
        <v>182</v>
      </c>
      <c r="J1" s="7" t="s">
        <v>185</v>
      </c>
      <c r="K1" s="7" t="s">
        <v>184</v>
      </c>
      <c r="L1" s="5" t="s">
        <v>111</v>
      </c>
      <c r="M1" s="5" t="s">
        <v>112</v>
      </c>
      <c r="N1" s="5" t="s">
        <v>113</v>
      </c>
      <c r="O1" s="5" t="s">
        <v>121</v>
      </c>
      <c r="P1" s="5" t="s">
        <v>114</v>
      </c>
      <c r="Q1" s="5" t="s">
        <v>186</v>
      </c>
    </row>
    <row r="2" spans="1:17" x14ac:dyDescent="0.3">
      <c r="A2" s="8" t="s">
        <v>188</v>
      </c>
      <c r="B2" s="8">
        <v>1</v>
      </c>
      <c r="C2" s="8">
        <v>216</v>
      </c>
      <c r="D2" s="6" t="str">
        <f>IF(C2="","",_xlfn.XLOOKUP(C2, 'Eligible Practice Codes'!A2:A74, 'Eligible Practice Codes'!B2:B74, "Not Found"))</f>
        <v>Soil Health Testing</v>
      </c>
      <c r="E2" s="6" t="str">
        <f>IF(C2="","",_xlfn.XLOOKUP(C2, 'Eligible Practice Codes'!A2:A74, 'Eligible Practice Codes'!C2:C74, "Not Found"))</f>
        <v>Num</v>
      </c>
      <c r="F2" s="8" t="s">
        <v>190</v>
      </c>
      <c r="G2" s="8">
        <v>2026</v>
      </c>
      <c r="H2" s="6" t="str">
        <f>IF(F2="Planned", "Yes", "No")</f>
        <v>Yes</v>
      </c>
      <c r="I2" s="8" t="s">
        <v>179</v>
      </c>
      <c r="J2" s="8">
        <v>3</v>
      </c>
      <c r="K2" s="8">
        <v>624.51</v>
      </c>
      <c r="L2" s="6">
        <f>IF(I2="Yes", 0.9, 0.75)</f>
        <v>0.9</v>
      </c>
      <c r="M2" s="6">
        <f t="shared" ref="M2:M14" si="0">K2/L2</f>
        <v>693.9</v>
      </c>
      <c r="N2" s="6">
        <f>M2*J2</f>
        <v>2081.6999999999998</v>
      </c>
      <c r="O2" s="6">
        <f>K2*J2</f>
        <v>1873.53</v>
      </c>
      <c r="P2" s="6">
        <f>N2-O2</f>
        <v>208.16999999999985</v>
      </c>
      <c r="Q2" s="6">
        <f>SUM(P2:P14)</f>
        <v>6649.5792222222226</v>
      </c>
    </row>
    <row r="3" spans="1:17" x14ac:dyDescent="0.3">
      <c r="A3" s="8" t="s">
        <v>188</v>
      </c>
      <c r="B3" s="8">
        <v>2</v>
      </c>
      <c r="C3" s="8">
        <v>217</v>
      </c>
      <c r="D3" s="6" t="str">
        <f>IF(C3="","",_xlfn.XLOOKUP(C3, 'Eligible Practice Codes'!A3:A75, 'Eligible Practice Codes'!B3:B75, "Not Found"))</f>
        <v>Soil and Source Testing for Nutrient Management</v>
      </c>
      <c r="E3" s="6" t="str">
        <f>IF(C3="","",_xlfn.XLOOKUP(C3, 'Eligible Practice Codes'!A3:A75, 'Eligible Practice Codes'!C3:C75, "Not Found"))</f>
        <v>Num</v>
      </c>
      <c r="F3" s="8" t="s">
        <v>190</v>
      </c>
      <c r="G3" s="8">
        <v>2026</v>
      </c>
      <c r="H3" s="6" t="str">
        <f t="shared" ref="H3:H14" si="1">IF(F3="Planned", "Yes", "No")</f>
        <v>Yes</v>
      </c>
      <c r="I3" s="8" t="s">
        <v>179</v>
      </c>
      <c r="J3" s="8">
        <v>1</v>
      </c>
      <c r="K3" s="8">
        <v>1007.99</v>
      </c>
      <c r="L3" s="6">
        <f t="shared" ref="L3:L14" si="2">IF(I3="Yes", 0.9, 0.75)</f>
        <v>0.9</v>
      </c>
      <c r="M3" s="6">
        <f t="shared" si="0"/>
        <v>1119.9888888888888</v>
      </c>
      <c r="N3" s="6">
        <f t="shared" ref="N3:N14" si="3">M3*J3</f>
        <v>1119.9888888888888</v>
      </c>
      <c r="O3" s="6">
        <f t="shared" ref="O3:O14" si="4">K3*J3</f>
        <v>1007.99</v>
      </c>
      <c r="P3" s="6">
        <f t="shared" ref="P3:P14" si="5">N3-O3</f>
        <v>111.99888888888881</v>
      </c>
    </row>
    <row r="4" spans="1:17" x14ac:dyDescent="0.3">
      <c r="A4" s="8" t="s">
        <v>188</v>
      </c>
      <c r="B4" s="8">
        <v>3</v>
      </c>
      <c r="C4" s="8">
        <v>590</v>
      </c>
      <c r="D4" s="6" t="str">
        <f>IF(C4="","",_xlfn.XLOOKUP(C4, 'Eligible Practice Codes'!A4:A76, 'Eligible Practice Codes'!B4:B76, "Not Found"))</f>
        <v>Nutrient Management</v>
      </c>
      <c r="E4" s="6" t="str">
        <f>IF(C4="","",_xlfn.XLOOKUP(C4, 'Eligible Practice Codes'!A4:A76, 'Eligible Practice Codes'!C4:C76, "Not Found"))</f>
        <v>Num/Ac/kSqFt</v>
      </c>
      <c r="F4" s="8" t="s">
        <v>190</v>
      </c>
      <c r="G4" s="8">
        <v>2026</v>
      </c>
      <c r="H4" s="6" t="str">
        <f t="shared" si="1"/>
        <v>Yes</v>
      </c>
      <c r="I4" s="8" t="s">
        <v>179</v>
      </c>
      <c r="J4" s="8">
        <v>59.5</v>
      </c>
      <c r="K4" s="8">
        <v>37.450000000000003</v>
      </c>
      <c r="L4" s="6">
        <f t="shared" si="2"/>
        <v>0.9</v>
      </c>
      <c r="M4" s="6">
        <f t="shared" si="0"/>
        <v>41.611111111111114</v>
      </c>
      <c r="N4" s="6">
        <f t="shared" si="3"/>
        <v>2475.8611111111113</v>
      </c>
      <c r="O4" s="6">
        <f t="shared" si="4"/>
        <v>2228.2750000000001</v>
      </c>
      <c r="P4" s="6">
        <f t="shared" si="5"/>
        <v>247.58611111111122</v>
      </c>
    </row>
    <row r="5" spans="1:17" x14ac:dyDescent="0.3">
      <c r="A5" s="8" t="s">
        <v>188</v>
      </c>
      <c r="B5" s="8">
        <v>4</v>
      </c>
      <c r="C5" s="8">
        <v>315</v>
      </c>
      <c r="D5" s="6" t="str">
        <f>IF(C5="","",_xlfn.XLOOKUP(C5, 'Eligible Practice Codes'!A5:A77, 'Eligible Practice Codes'!B5:B77, "Not Found"))</f>
        <v>Herbaceous Weed Treatment</v>
      </c>
      <c r="E5" s="6" t="str">
        <f>IF(C5="","",_xlfn.XLOOKUP(C5, 'Eligible Practice Codes'!A5:A77, 'Eligible Practice Codes'!C5:C77, "Not Found"))</f>
        <v>Ac</v>
      </c>
      <c r="F5" s="8" t="s">
        <v>190</v>
      </c>
      <c r="G5" s="8">
        <v>2026</v>
      </c>
      <c r="H5" s="6" t="str">
        <f t="shared" si="1"/>
        <v>Yes</v>
      </c>
      <c r="I5" s="8" t="s">
        <v>179</v>
      </c>
      <c r="J5" s="8">
        <v>27.7</v>
      </c>
      <c r="K5" s="8">
        <v>69.22</v>
      </c>
      <c r="L5" s="6">
        <f t="shared" si="2"/>
        <v>0.9</v>
      </c>
      <c r="M5" s="6">
        <f t="shared" si="0"/>
        <v>76.911111111111111</v>
      </c>
      <c r="N5" s="6">
        <f t="shared" si="3"/>
        <v>2130.4377777777777</v>
      </c>
      <c r="O5" s="6">
        <f t="shared" si="4"/>
        <v>1917.394</v>
      </c>
      <c r="P5" s="6">
        <f t="shared" si="5"/>
        <v>213.04377777777768</v>
      </c>
    </row>
    <row r="6" spans="1:17" x14ac:dyDescent="0.3">
      <c r="A6" s="8" t="s">
        <v>188</v>
      </c>
      <c r="B6" s="8">
        <v>5</v>
      </c>
      <c r="C6" s="8">
        <v>315</v>
      </c>
      <c r="D6" s="6" t="str">
        <f>IF(C6="","",_xlfn.XLOOKUP(C6, 'Eligible Practice Codes'!A6:A78, 'Eligible Practice Codes'!B6:B78, "Not Found"))</f>
        <v>Herbaceous Weed Treatment</v>
      </c>
      <c r="E6" s="6" t="str">
        <f>IF(C6="","",_xlfn.XLOOKUP(C6, 'Eligible Practice Codes'!A6:A78, 'Eligible Practice Codes'!C6:C78, "Not Found"))</f>
        <v>Ac</v>
      </c>
      <c r="F6" s="8" t="s">
        <v>190</v>
      </c>
      <c r="G6" s="8">
        <v>2026</v>
      </c>
      <c r="H6" s="6" t="str">
        <f t="shared" si="1"/>
        <v>Yes</v>
      </c>
      <c r="I6" s="8" t="s">
        <v>179</v>
      </c>
      <c r="J6" s="8">
        <v>42.4</v>
      </c>
      <c r="K6" s="8">
        <v>68.12</v>
      </c>
      <c r="L6" s="6">
        <f t="shared" si="2"/>
        <v>0.9</v>
      </c>
      <c r="M6" s="6">
        <f t="shared" si="0"/>
        <v>75.688888888888897</v>
      </c>
      <c r="N6" s="6">
        <f t="shared" si="3"/>
        <v>3209.2088888888893</v>
      </c>
      <c r="O6" s="6">
        <f t="shared" si="4"/>
        <v>2888.288</v>
      </c>
      <c r="P6" s="6">
        <f t="shared" si="5"/>
        <v>320.92088888888929</v>
      </c>
    </row>
    <row r="7" spans="1:17" x14ac:dyDescent="0.3">
      <c r="A7" s="8" t="s">
        <v>188</v>
      </c>
      <c r="B7" s="8">
        <v>6</v>
      </c>
      <c r="C7" s="8">
        <v>511</v>
      </c>
      <c r="D7" s="6" t="str">
        <f>IF(C7="","",_xlfn.XLOOKUP(C7, 'Eligible Practice Codes'!A7:A79, 'Eligible Practice Codes'!B7:B79, "Not Found"))</f>
        <v>Forage Harvest Management</v>
      </c>
      <c r="E7" s="6" t="str">
        <f>IF(C7="","",_xlfn.XLOOKUP(C7, 'Eligible Practice Codes'!A7:A79, 'Eligible Practice Codes'!C7:C79, "Not Found"))</f>
        <v>Ac</v>
      </c>
      <c r="F7" s="8" t="s">
        <v>190</v>
      </c>
      <c r="G7" s="8">
        <v>2026</v>
      </c>
      <c r="H7" s="6" t="str">
        <f t="shared" si="1"/>
        <v>Yes</v>
      </c>
      <c r="I7" s="8" t="s">
        <v>179</v>
      </c>
      <c r="J7" s="8">
        <v>132.9</v>
      </c>
      <c r="K7" s="8">
        <v>9.49</v>
      </c>
      <c r="L7" s="6">
        <f t="shared" si="2"/>
        <v>0.9</v>
      </c>
      <c r="M7" s="6">
        <f t="shared" si="0"/>
        <v>10.544444444444444</v>
      </c>
      <c r="N7" s="6">
        <f t="shared" si="3"/>
        <v>1401.3566666666668</v>
      </c>
      <c r="O7" s="6">
        <f t="shared" si="4"/>
        <v>1261.221</v>
      </c>
      <c r="P7" s="6">
        <f t="shared" si="5"/>
        <v>140.13566666666679</v>
      </c>
    </row>
    <row r="8" spans="1:17" x14ac:dyDescent="0.3">
      <c r="A8" s="8" t="s">
        <v>188</v>
      </c>
      <c r="B8" s="8">
        <v>7</v>
      </c>
      <c r="C8" s="8">
        <v>590</v>
      </c>
      <c r="D8" s="6" t="str">
        <f>IF(C8="","",_xlfn.XLOOKUP(C8, 'Eligible Practice Codes'!A8:A80, 'Eligible Practice Codes'!B8:B80, "Not Found"))</f>
        <v>Nutrient Management</v>
      </c>
      <c r="E8" s="6" t="str">
        <f>IF(C8="","",_xlfn.XLOOKUP(C8, 'Eligible Practice Codes'!A8:A80, 'Eligible Practice Codes'!C8:C80, "Not Found"))</f>
        <v>Num/Ac/kSqFt</v>
      </c>
      <c r="F8" s="8" t="s">
        <v>190</v>
      </c>
      <c r="G8" s="8">
        <v>2027</v>
      </c>
      <c r="H8" s="6" t="str">
        <f t="shared" si="1"/>
        <v>Yes</v>
      </c>
      <c r="I8" s="8" t="s">
        <v>179</v>
      </c>
      <c r="J8" s="8">
        <v>59.5</v>
      </c>
      <c r="K8" s="8">
        <v>37.450000000000003</v>
      </c>
      <c r="L8" s="6">
        <f t="shared" si="2"/>
        <v>0.9</v>
      </c>
      <c r="M8" s="6">
        <f t="shared" si="0"/>
        <v>41.611111111111114</v>
      </c>
      <c r="N8" s="6">
        <f t="shared" si="3"/>
        <v>2475.8611111111113</v>
      </c>
      <c r="O8" s="6">
        <f t="shared" si="4"/>
        <v>2228.2750000000001</v>
      </c>
      <c r="P8" s="6">
        <f t="shared" si="5"/>
        <v>247.58611111111122</v>
      </c>
    </row>
    <row r="9" spans="1:17" x14ac:dyDescent="0.3">
      <c r="A9" s="8" t="s">
        <v>188</v>
      </c>
      <c r="B9" s="8">
        <v>8</v>
      </c>
      <c r="C9" s="8">
        <v>217</v>
      </c>
      <c r="D9" s="6" t="str">
        <f>IF(C9="","",_xlfn.XLOOKUP(C9, 'Eligible Practice Codes'!A9:A81, 'Eligible Practice Codes'!B9:B81, "Not Found"))</f>
        <v>Soil and Source Testing for Nutrient Management</v>
      </c>
      <c r="E9" s="6" t="str">
        <f>IF(C9="","",_xlfn.XLOOKUP(C9, 'Eligible Practice Codes'!A9:A81, 'Eligible Practice Codes'!C9:C81, "Not Found"))</f>
        <v>Num</v>
      </c>
      <c r="F9" s="8" t="s">
        <v>190</v>
      </c>
      <c r="G9" s="8">
        <v>2027</v>
      </c>
      <c r="H9" s="6" t="str">
        <f t="shared" si="1"/>
        <v>Yes</v>
      </c>
      <c r="I9" s="8" t="s">
        <v>179</v>
      </c>
      <c r="J9" s="8">
        <v>1</v>
      </c>
      <c r="K9" s="8">
        <v>1007.99</v>
      </c>
      <c r="L9" s="6">
        <f t="shared" si="2"/>
        <v>0.9</v>
      </c>
      <c r="M9" s="6">
        <f t="shared" si="0"/>
        <v>1119.9888888888888</v>
      </c>
      <c r="N9" s="6">
        <f t="shared" si="3"/>
        <v>1119.9888888888888</v>
      </c>
      <c r="O9" s="6">
        <f t="shared" si="4"/>
        <v>1007.99</v>
      </c>
      <c r="P9" s="6">
        <f t="shared" si="5"/>
        <v>111.99888888888881</v>
      </c>
    </row>
    <row r="10" spans="1:17" x14ac:dyDescent="0.3">
      <c r="A10" s="8" t="s">
        <v>188</v>
      </c>
      <c r="B10" s="8">
        <v>9</v>
      </c>
      <c r="C10" s="8">
        <v>336</v>
      </c>
      <c r="D10" s="6" t="str">
        <f>IF(C10="","",_xlfn.XLOOKUP(C10, 'Eligible Practice Codes'!A10:A82, 'Eligible Practice Codes'!B10:B82, "Not Found"))</f>
        <v>Soil Carbon Amendment</v>
      </c>
      <c r="E10" s="6" t="str">
        <f>IF(C10="","",_xlfn.XLOOKUP(C10, 'Eligible Practice Codes'!A10:A82, 'Eligible Practice Codes'!C10:C82, "Not Found"))</f>
        <v>CuYd/Ac/kSqFt</v>
      </c>
      <c r="F10" s="8" t="s">
        <v>190</v>
      </c>
      <c r="G10" s="8">
        <v>2027</v>
      </c>
      <c r="H10" s="6" t="str">
        <f t="shared" si="1"/>
        <v>Yes</v>
      </c>
      <c r="I10" s="8" t="s">
        <v>179</v>
      </c>
      <c r="J10" s="8">
        <v>10</v>
      </c>
      <c r="K10" s="8">
        <v>883.69</v>
      </c>
      <c r="L10" s="6">
        <f t="shared" si="2"/>
        <v>0.9</v>
      </c>
      <c r="M10" s="6">
        <f t="shared" si="0"/>
        <v>981.87777777777785</v>
      </c>
      <c r="N10" s="6">
        <f t="shared" si="3"/>
        <v>9818.7777777777792</v>
      </c>
      <c r="O10" s="6">
        <f t="shared" si="4"/>
        <v>8836.9000000000015</v>
      </c>
      <c r="P10" s="6">
        <f t="shared" si="5"/>
        <v>981.87777777777774</v>
      </c>
    </row>
    <row r="11" spans="1:17" x14ac:dyDescent="0.3">
      <c r="A11" s="8" t="s">
        <v>188</v>
      </c>
      <c r="B11" s="8">
        <v>10</v>
      </c>
      <c r="C11" s="8">
        <v>511</v>
      </c>
      <c r="D11" s="6" t="str">
        <f>IF(C11="","",_xlfn.XLOOKUP(C11, 'Eligible Practice Codes'!A11:A83, 'Eligible Practice Codes'!B11:B83, "Not Found"))</f>
        <v>Forage Harvest Management</v>
      </c>
      <c r="E11" s="6" t="str">
        <f>IF(C11="","",_xlfn.XLOOKUP(C11, 'Eligible Practice Codes'!A11:A83, 'Eligible Practice Codes'!C11:C83, "Not Found"))</f>
        <v>Ac</v>
      </c>
      <c r="F11" s="8" t="s">
        <v>190</v>
      </c>
      <c r="G11" s="8">
        <v>2027</v>
      </c>
      <c r="H11" s="6" t="str">
        <f t="shared" si="1"/>
        <v>Yes</v>
      </c>
      <c r="I11" s="8" t="s">
        <v>179</v>
      </c>
      <c r="J11" s="8">
        <v>132.9</v>
      </c>
      <c r="K11" s="9">
        <v>9.49</v>
      </c>
      <c r="L11" s="6">
        <f t="shared" si="2"/>
        <v>0.9</v>
      </c>
      <c r="M11" s="6">
        <f t="shared" si="0"/>
        <v>10.544444444444444</v>
      </c>
      <c r="N11" s="6">
        <f t="shared" si="3"/>
        <v>1401.3566666666668</v>
      </c>
      <c r="O11" s="6">
        <f t="shared" si="4"/>
        <v>1261.221</v>
      </c>
      <c r="P11" s="6">
        <f t="shared" si="5"/>
        <v>140.13566666666679</v>
      </c>
    </row>
    <row r="12" spans="1:17" x14ac:dyDescent="0.3">
      <c r="A12" s="8" t="s">
        <v>188</v>
      </c>
      <c r="B12" s="8">
        <v>11</v>
      </c>
      <c r="C12" s="8">
        <v>315</v>
      </c>
      <c r="D12" s="6" t="str">
        <f>IF(C12="","",_xlfn.XLOOKUP(C12, 'Eligible Practice Codes'!A12:A84, 'Eligible Practice Codes'!B12:B84, "Not Found"))</f>
        <v>Herbaceous Weed Treatment</v>
      </c>
      <c r="E12" s="6" t="str">
        <f>IF(C12="","",_xlfn.XLOOKUP(C12, 'Eligible Practice Codes'!A12:A84, 'Eligible Practice Codes'!C12:C84, "Not Found"))</f>
        <v>Ac</v>
      </c>
      <c r="F12" s="8" t="s">
        <v>190</v>
      </c>
      <c r="G12" s="8">
        <v>2027</v>
      </c>
      <c r="H12" s="6" t="str">
        <f t="shared" si="1"/>
        <v>Yes</v>
      </c>
      <c r="I12" s="8" t="s">
        <v>179</v>
      </c>
      <c r="J12" s="8">
        <v>31</v>
      </c>
      <c r="K12" s="8">
        <v>68.12</v>
      </c>
      <c r="L12" s="6">
        <f t="shared" si="2"/>
        <v>0.9</v>
      </c>
      <c r="M12" s="6">
        <f t="shared" si="0"/>
        <v>75.688888888888897</v>
      </c>
      <c r="N12" s="6">
        <f t="shared" si="3"/>
        <v>2346.3555555555558</v>
      </c>
      <c r="O12" s="6">
        <f t="shared" si="4"/>
        <v>2111.7200000000003</v>
      </c>
      <c r="P12" s="6">
        <f t="shared" si="5"/>
        <v>234.63555555555558</v>
      </c>
    </row>
    <row r="13" spans="1:17" x14ac:dyDescent="0.3">
      <c r="A13" s="8" t="s">
        <v>188</v>
      </c>
      <c r="B13" s="8">
        <v>12</v>
      </c>
      <c r="C13" s="8">
        <v>315</v>
      </c>
      <c r="D13" s="6" t="str">
        <f>IF(C13="","",_xlfn.XLOOKUP(C13, 'Eligible Practice Codes'!A13:A85, 'Eligible Practice Codes'!B13:B85, "Not Found"))</f>
        <v>Herbaceous Weed Treatment</v>
      </c>
      <c r="E13" s="6" t="str">
        <f>IF(C13="","",_xlfn.XLOOKUP(C13, 'Eligible Practice Codes'!A13:A85, 'Eligible Practice Codes'!C13:C85, "Not Found"))</f>
        <v>Ac</v>
      </c>
      <c r="F13" s="8" t="s">
        <v>190</v>
      </c>
      <c r="G13" s="8">
        <v>2027</v>
      </c>
      <c r="H13" s="6" t="str">
        <f t="shared" si="1"/>
        <v>Yes</v>
      </c>
      <c r="I13" s="8" t="s">
        <v>179</v>
      </c>
      <c r="J13" s="8">
        <v>59.5</v>
      </c>
      <c r="K13" s="8">
        <v>69.22</v>
      </c>
      <c r="L13" s="6">
        <f t="shared" si="2"/>
        <v>0.9</v>
      </c>
      <c r="M13" s="6">
        <f t="shared" si="0"/>
        <v>76.911111111111111</v>
      </c>
      <c r="N13" s="6">
        <f t="shared" si="3"/>
        <v>4576.2111111111108</v>
      </c>
      <c r="O13" s="6">
        <f t="shared" si="4"/>
        <v>4118.59</v>
      </c>
      <c r="P13" s="6">
        <f t="shared" si="5"/>
        <v>457.62111111111062</v>
      </c>
    </row>
    <row r="14" spans="1:17" x14ac:dyDescent="0.3">
      <c r="A14" s="8" t="s">
        <v>188</v>
      </c>
      <c r="B14" s="8">
        <v>13</v>
      </c>
      <c r="C14" s="8">
        <v>512</v>
      </c>
      <c r="D14" s="6" t="str">
        <f>IF(C14="","",_xlfn.XLOOKUP(C14, 'Eligible Practice Codes'!A14:A86, 'Eligible Practice Codes'!B14:B86, "Not Found"))</f>
        <v>Pasture and Hay Planting</v>
      </c>
      <c r="E14" s="6" t="str">
        <f>IF(C14="","",_xlfn.XLOOKUP(C14, 'Eligible Practice Codes'!A14:A86, 'Eligible Practice Codes'!C14:C86, "Not Found"))</f>
        <v>Ac</v>
      </c>
      <c r="F14" s="8" t="s">
        <v>190</v>
      </c>
      <c r="G14" s="8">
        <v>2027</v>
      </c>
      <c r="H14" s="6" t="str">
        <f t="shared" si="1"/>
        <v>Yes</v>
      </c>
      <c r="I14" s="8" t="s">
        <v>179</v>
      </c>
      <c r="J14" s="8">
        <v>70.099999999999994</v>
      </c>
      <c r="K14" s="8">
        <v>415.19</v>
      </c>
      <c r="L14" s="6">
        <f t="shared" si="2"/>
        <v>0.9</v>
      </c>
      <c r="M14" s="6">
        <f t="shared" si="0"/>
        <v>461.32222222222219</v>
      </c>
      <c r="N14" s="6">
        <f t="shared" si="3"/>
        <v>32338.687777777774</v>
      </c>
      <c r="O14" s="6">
        <f t="shared" si="4"/>
        <v>29104.818999999996</v>
      </c>
      <c r="P14" s="6">
        <f t="shared" si="5"/>
        <v>3233.8687777777777</v>
      </c>
    </row>
    <row r="15" spans="1:17" x14ac:dyDescent="0.3">
      <c r="D15" s="6" t="str">
        <f>IF(C15="","",_xlfn.XLOOKUP(C15, 'Eligible Practice Codes'!A15:A87, 'Eligible Practice Codes'!B15:B87, "Not Found"))</f>
        <v/>
      </c>
      <c r="E15" s="6" t="str">
        <f>IF(C15="","",_xlfn.XLOOKUP(C15, 'Eligible Practice Codes'!A15:A87, 'Eligible Practice Codes'!C15:C87, "Not Found"))</f>
        <v/>
      </c>
    </row>
    <row r="16" spans="1:17" x14ac:dyDescent="0.3">
      <c r="D16" s="6" t="str">
        <f>IF(C16="","",_xlfn.XLOOKUP(C16, 'Eligible Practice Codes'!A16:A88, 'Eligible Practice Codes'!B16:B88, "Not Found"))</f>
        <v/>
      </c>
      <c r="E16" s="6" t="str">
        <f>IF(C16="","",_xlfn.XLOOKUP(C16, 'Eligible Practice Codes'!A16:A88, 'Eligible Practice Codes'!C16:C88, "Not Found"))</f>
        <v/>
      </c>
    </row>
    <row r="17" spans="4:5" x14ac:dyDescent="0.3">
      <c r="D17" s="6" t="str">
        <f>IF(C17="","",_xlfn.XLOOKUP(C17, 'Eligible Practice Codes'!A17:A89, 'Eligible Practice Codes'!B17:B89, "Not Found"))</f>
        <v/>
      </c>
      <c r="E17" s="6" t="str">
        <f>IF(C17="","",_xlfn.XLOOKUP(C17, 'Eligible Practice Codes'!A17:A89, 'Eligible Practice Codes'!C17:C89, "Not Found"))</f>
        <v/>
      </c>
    </row>
    <row r="18" spans="4:5" x14ac:dyDescent="0.3">
      <c r="D18" s="6" t="str">
        <f>IF(C18="","",_xlfn.XLOOKUP(C18, 'Eligible Practice Codes'!A18:A90, 'Eligible Practice Codes'!B18:B90, "Not Found"))</f>
        <v/>
      </c>
      <c r="E18" s="6" t="str">
        <f>IF(C18="","",_xlfn.XLOOKUP(C18, 'Eligible Practice Codes'!A18:A90, 'Eligible Practice Codes'!C18:C90, "Not Found"))</f>
        <v/>
      </c>
    </row>
    <row r="19" spans="4:5" x14ac:dyDescent="0.3">
      <c r="D19" s="6" t="str">
        <f>IF(C19="","",_xlfn.XLOOKUP(C19, 'Eligible Practice Codes'!A19:A91, 'Eligible Practice Codes'!B19:B91, "Not Found"))</f>
        <v/>
      </c>
      <c r="E19" s="6" t="str">
        <f>IF(C19="","",_xlfn.XLOOKUP(C19, 'Eligible Practice Codes'!A19:A91, 'Eligible Practice Codes'!C19:C91, "Not Found"))</f>
        <v/>
      </c>
    </row>
    <row r="20" spans="4:5" x14ac:dyDescent="0.3">
      <c r="D20" s="6" t="str">
        <f>IF(C20="","",_xlfn.XLOOKUP(C20, 'Eligible Practice Codes'!A20:A92, 'Eligible Practice Codes'!B20:B92, "Not Found"))</f>
        <v/>
      </c>
      <c r="E20" s="6" t="str">
        <f>IF(C20="","",_xlfn.XLOOKUP(C20, 'Eligible Practice Codes'!A20:A92, 'Eligible Practice Codes'!C20:C92, "Not Found"))</f>
        <v/>
      </c>
    </row>
    <row r="21" spans="4:5" x14ac:dyDescent="0.3">
      <c r="D21" s="6" t="str">
        <f>IF(C21="","",_xlfn.XLOOKUP(C21, 'Eligible Practice Codes'!A21:A93, 'Eligible Practice Codes'!B21:B93, "Not Found"))</f>
        <v/>
      </c>
      <c r="E21" s="6" t="str">
        <f>IF(C21="","",_xlfn.XLOOKUP(C21, 'Eligible Practice Codes'!A21:A93, 'Eligible Practice Codes'!C21:C93, "Not Found"))</f>
        <v/>
      </c>
    </row>
    <row r="22" spans="4:5" x14ac:dyDescent="0.3">
      <c r="D22" s="6" t="str">
        <f>IF(C22="","",_xlfn.XLOOKUP(C22, 'Eligible Practice Codes'!A22:A94, 'Eligible Practice Codes'!B22:B94, "Not Found"))</f>
        <v/>
      </c>
      <c r="E22" s="6" t="str">
        <f>IF(C22="","",_xlfn.XLOOKUP(C22, 'Eligible Practice Codes'!A22:A94, 'Eligible Practice Codes'!C22:C94, "Not Found"))</f>
        <v/>
      </c>
    </row>
    <row r="23" spans="4:5" x14ac:dyDescent="0.3">
      <c r="D23" s="6" t="str">
        <f>IF(C23="","",_xlfn.XLOOKUP(C23, 'Eligible Practice Codes'!A23:A95, 'Eligible Practice Codes'!B23:B95, "Not Found"))</f>
        <v/>
      </c>
      <c r="E23" s="6" t="str">
        <f>IF(C23="","",_xlfn.XLOOKUP(C23, 'Eligible Practice Codes'!A23:A95, 'Eligible Practice Codes'!C23:C95, "Not Found"))</f>
        <v/>
      </c>
    </row>
    <row r="24" spans="4:5" x14ac:dyDescent="0.3">
      <c r="D24" s="6" t="str">
        <f>IF(C24="","",_xlfn.XLOOKUP(C24, 'Eligible Practice Codes'!A24:A96, 'Eligible Practice Codes'!B24:B96, "Not Found"))</f>
        <v/>
      </c>
      <c r="E24" s="6" t="str">
        <f>IF(C24="","",_xlfn.XLOOKUP(C24, 'Eligible Practice Codes'!A24:A96, 'Eligible Practice Codes'!C24:C96, "Not Found"))</f>
        <v/>
      </c>
    </row>
    <row r="25" spans="4:5" x14ac:dyDescent="0.3">
      <c r="D25" s="6" t="str">
        <f>IF(C25="","",_xlfn.XLOOKUP(C25, 'Eligible Practice Codes'!A25:A97, 'Eligible Practice Codes'!B25:B97, "Not Found"))</f>
        <v/>
      </c>
      <c r="E25" s="6" t="str">
        <f>IF(C25="","",_xlfn.XLOOKUP(C25, 'Eligible Practice Codes'!A25:A97, 'Eligible Practice Codes'!C25:C97, "Not Found"))</f>
        <v/>
      </c>
    </row>
    <row r="26" spans="4:5" x14ac:dyDescent="0.3">
      <c r="D26" s="6" t="str">
        <f>IF(C26="","",_xlfn.XLOOKUP(C26, 'Eligible Practice Codes'!A26:A98, 'Eligible Practice Codes'!B26:B98, "Not Found"))</f>
        <v/>
      </c>
      <c r="E26" s="6" t="str">
        <f>IF(C26="","",_xlfn.XLOOKUP(C26, 'Eligible Practice Codes'!A26:A98, 'Eligible Practice Codes'!C26:C98, "Not Found"))</f>
        <v/>
      </c>
    </row>
    <row r="27" spans="4:5" x14ac:dyDescent="0.3">
      <c r="D27" s="6" t="str">
        <f>IF(C27="","",_xlfn.XLOOKUP(C27, 'Eligible Practice Codes'!A27:A99, 'Eligible Practice Codes'!B27:B99, "Not Found"))</f>
        <v/>
      </c>
      <c r="E27" s="6" t="str">
        <f>IF(C27="","",_xlfn.XLOOKUP(C27, 'Eligible Practice Codes'!A27:A99, 'Eligible Practice Codes'!C27:C99, "Not Found"))</f>
        <v/>
      </c>
    </row>
    <row r="28" spans="4:5" x14ac:dyDescent="0.3">
      <c r="D28" s="6" t="str">
        <f>IF(C28="","",_xlfn.XLOOKUP(C28, 'Eligible Practice Codes'!A28:A100, 'Eligible Practice Codes'!B28:B100, "Not Found"))</f>
        <v/>
      </c>
      <c r="E28" s="6" t="str">
        <f>IF(C28="","",_xlfn.XLOOKUP(C28, 'Eligible Practice Codes'!A28:A100, 'Eligible Practice Codes'!C28:C100, "Not Found"))</f>
        <v/>
      </c>
    </row>
    <row r="29" spans="4:5" x14ac:dyDescent="0.3">
      <c r="D29" s="6" t="str">
        <f>IF(C29="","",_xlfn.XLOOKUP(C29, 'Eligible Practice Codes'!A29:A101, 'Eligible Practice Codes'!B29:B101, "Not Found"))</f>
        <v/>
      </c>
      <c r="E29" s="6" t="str">
        <f>IF(C29="","",_xlfn.XLOOKUP(C29, 'Eligible Practice Codes'!A29:A101, 'Eligible Practice Codes'!C29:C101, "Not Found"))</f>
        <v/>
      </c>
    </row>
    <row r="30" spans="4:5" x14ac:dyDescent="0.3">
      <c r="D30" s="6" t="str">
        <f>IF(C30="","",_xlfn.XLOOKUP(C30, 'Eligible Practice Codes'!A30:A102, 'Eligible Practice Codes'!B30:B102, "Not Found"))</f>
        <v/>
      </c>
      <c r="E30" s="6" t="str">
        <f>IF(C30="","",_xlfn.XLOOKUP(C30, 'Eligible Practice Codes'!A30:A102, 'Eligible Practice Codes'!C30:C102, "Not Found"))</f>
        <v/>
      </c>
    </row>
    <row r="31" spans="4:5" x14ac:dyDescent="0.3">
      <c r="D31" s="6" t="str">
        <f>IF(C31="","",_xlfn.XLOOKUP(C31, 'Eligible Practice Codes'!A31:A103, 'Eligible Practice Codes'!B31:B103, "Not Found"))</f>
        <v/>
      </c>
      <c r="E31" s="6" t="str">
        <f>IF(C31="","",_xlfn.XLOOKUP(C31, 'Eligible Practice Codes'!A31:A103, 'Eligible Practice Codes'!C31:C103, "Not Found"))</f>
        <v/>
      </c>
    </row>
    <row r="32" spans="4:5" x14ac:dyDescent="0.3">
      <c r="D32" s="6" t="str">
        <f>IF(C32="","",_xlfn.XLOOKUP(C32, 'Eligible Practice Codes'!A32:A104, 'Eligible Practice Codes'!B32:B104, "Not Found"))</f>
        <v/>
      </c>
      <c r="E32" s="6" t="str">
        <f>IF(C32="","",_xlfn.XLOOKUP(C32, 'Eligible Practice Codes'!A32:A104, 'Eligible Practice Codes'!C32:C104, "Not Found"))</f>
        <v/>
      </c>
    </row>
    <row r="33" spans="4:5" x14ac:dyDescent="0.3">
      <c r="D33" s="6" t="str">
        <f>IF(C33="","",_xlfn.XLOOKUP(C33, 'Eligible Practice Codes'!A33:A105, 'Eligible Practice Codes'!B33:B105, "Not Found"))</f>
        <v/>
      </c>
      <c r="E33" s="6" t="str">
        <f>IF(C33="","",_xlfn.XLOOKUP(C33, 'Eligible Practice Codes'!A33:A105, 'Eligible Practice Codes'!C33:C105, "Not Found"))</f>
        <v/>
      </c>
    </row>
    <row r="34" spans="4:5" x14ac:dyDescent="0.3">
      <c r="D34" s="6" t="str">
        <f>IF(C34="","",_xlfn.XLOOKUP(C34, 'Eligible Practice Codes'!A34:A106, 'Eligible Practice Codes'!B34:B106, "Not Found"))</f>
        <v/>
      </c>
      <c r="E34" s="6" t="str">
        <f>IF(C34="","",_xlfn.XLOOKUP(C34, 'Eligible Practice Codes'!A34:A106, 'Eligible Practice Codes'!C34:C106, "Not Found"))</f>
        <v/>
      </c>
    </row>
    <row r="35" spans="4:5" x14ac:dyDescent="0.3">
      <c r="D35" s="6" t="str">
        <f>IF(C35="","",_xlfn.XLOOKUP(C35, 'Eligible Practice Codes'!A35:A107, 'Eligible Practice Codes'!B35:B107, "Not Found"))</f>
        <v/>
      </c>
      <c r="E35" s="6" t="str">
        <f>IF(C35="","",_xlfn.XLOOKUP(C35, 'Eligible Practice Codes'!A35:A107, 'Eligible Practice Codes'!C35:C107, "Not Found"))</f>
        <v/>
      </c>
    </row>
    <row r="36" spans="4:5" x14ac:dyDescent="0.3">
      <c r="D36" s="6" t="str">
        <f>IF(C36="","",_xlfn.XLOOKUP(C36, 'Eligible Practice Codes'!A36:A108, 'Eligible Practice Codes'!B36:B108, "Not Found"))</f>
        <v/>
      </c>
      <c r="E36" s="6" t="str">
        <f>IF(C36="","",_xlfn.XLOOKUP(C36, 'Eligible Practice Codes'!A36:A108, 'Eligible Practice Codes'!C36:C108, "Not Found"))</f>
        <v/>
      </c>
    </row>
    <row r="37" spans="4:5" x14ac:dyDescent="0.3">
      <c r="D37" s="6" t="str">
        <f>IF(C37="","",_xlfn.XLOOKUP(C37, 'Eligible Practice Codes'!A37:A109, 'Eligible Practice Codes'!B37:B109, "Not Found"))</f>
        <v/>
      </c>
      <c r="E37" s="6" t="str">
        <f>IF(C37="","",_xlfn.XLOOKUP(C37, 'Eligible Practice Codes'!A37:A109, 'Eligible Practice Codes'!C37:C109, "Not Found"))</f>
        <v/>
      </c>
    </row>
    <row r="38" spans="4:5" x14ac:dyDescent="0.3">
      <c r="D38" s="6" t="str">
        <f>IF(C38="","",_xlfn.XLOOKUP(C38, 'Eligible Practice Codes'!A38:A110, 'Eligible Practice Codes'!B38:B110, "Not Found"))</f>
        <v/>
      </c>
      <c r="E38" s="6" t="str">
        <f>IF(C38="","",_xlfn.XLOOKUP(C38, 'Eligible Practice Codes'!A38:A110, 'Eligible Practice Codes'!C38:C110, "Not Found"))</f>
        <v/>
      </c>
    </row>
    <row r="39" spans="4:5" x14ac:dyDescent="0.3">
      <c r="D39" s="6" t="str">
        <f>IF(C39="","",_xlfn.XLOOKUP(C39, 'Eligible Practice Codes'!A39:A111, 'Eligible Practice Codes'!B39:B111, "Not Found"))</f>
        <v/>
      </c>
      <c r="E39" s="6" t="str">
        <f>IF(C39="","",_xlfn.XLOOKUP(C39, 'Eligible Practice Codes'!A39:A111, 'Eligible Practice Codes'!C39:C111, "Not Found"))</f>
        <v/>
      </c>
    </row>
    <row r="40" spans="4:5" x14ac:dyDescent="0.3">
      <c r="D40" s="6" t="str">
        <f>IF(C40="","",_xlfn.XLOOKUP(C40, 'Eligible Practice Codes'!A40:A112, 'Eligible Practice Codes'!B40:B112, "Not Found"))</f>
        <v/>
      </c>
      <c r="E40" s="6" t="str">
        <f>IF(C40="","",_xlfn.XLOOKUP(C40, 'Eligible Practice Codes'!A40:A112, 'Eligible Practice Codes'!C40:C112, "Not Found"))</f>
        <v/>
      </c>
    </row>
    <row r="41" spans="4:5" x14ac:dyDescent="0.3">
      <c r="D41" s="6" t="str">
        <f>IF(C41="","",_xlfn.XLOOKUP(C41, 'Eligible Practice Codes'!A41:A113, 'Eligible Practice Codes'!B41:B113, "Not Found"))</f>
        <v/>
      </c>
      <c r="E41" s="6" t="str">
        <f>IF(C41="","",_xlfn.XLOOKUP(C41, 'Eligible Practice Codes'!A41:A113, 'Eligible Practice Codes'!C41:C113, "Not Found"))</f>
        <v/>
      </c>
    </row>
    <row r="42" spans="4:5" x14ac:dyDescent="0.3">
      <c r="D42" s="6" t="str">
        <f>IF(C42="","",_xlfn.XLOOKUP(C42, 'Eligible Practice Codes'!A42:A114, 'Eligible Practice Codes'!B42:B114, "Not Found"))</f>
        <v/>
      </c>
      <c r="E42" s="6" t="str">
        <f>IF(C42="","",_xlfn.XLOOKUP(C42, 'Eligible Practice Codes'!A42:A114, 'Eligible Practice Codes'!C42:C114, "Not Found"))</f>
        <v/>
      </c>
    </row>
    <row r="43" spans="4:5" x14ac:dyDescent="0.3">
      <c r="D43" s="6" t="str">
        <f>IF(C43="","",_xlfn.XLOOKUP(C43, 'Eligible Practice Codes'!A43:A115, 'Eligible Practice Codes'!B43:B115, "Not Found"))</f>
        <v/>
      </c>
      <c r="E43" s="6" t="str">
        <f>IF(C43="","",_xlfn.XLOOKUP(C43, 'Eligible Practice Codes'!A43:A115, 'Eligible Practice Codes'!C43:C115, "Not Found"))</f>
        <v/>
      </c>
    </row>
    <row r="44" spans="4:5" x14ac:dyDescent="0.3">
      <c r="D44" s="6" t="str">
        <f>IF(C44="","",_xlfn.XLOOKUP(C44, 'Eligible Practice Codes'!A44:A116, 'Eligible Practice Codes'!B44:B116, "Not Found"))</f>
        <v/>
      </c>
      <c r="E44" s="6" t="str">
        <f>IF(C44="","",_xlfn.XLOOKUP(C44, 'Eligible Practice Codes'!A44:A116, 'Eligible Practice Codes'!C44:C116, "Not Found"))</f>
        <v/>
      </c>
    </row>
    <row r="45" spans="4:5" x14ac:dyDescent="0.3">
      <c r="D45" s="6" t="str">
        <f>IF(C45="","",_xlfn.XLOOKUP(C45, 'Eligible Practice Codes'!A45:A117, 'Eligible Practice Codes'!B45:B117, "Not Found"))</f>
        <v/>
      </c>
      <c r="E45" s="6" t="str">
        <f>IF(C45="","",_xlfn.XLOOKUP(C45, 'Eligible Practice Codes'!A45:A117, 'Eligible Practice Codes'!C45:C117, "Not Found"))</f>
        <v/>
      </c>
    </row>
    <row r="46" spans="4:5" x14ac:dyDescent="0.3">
      <c r="D46" s="6" t="str">
        <f>IF(C46="","",_xlfn.XLOOKUP(C46, 'Eligible Practice Codes'!A46:A118, 'Eligible Practice Codes'!B46:B118, "Not Found"))</f>
        <v/>
      </c>
      <c r="E46" s="6" t="str">
        <f>IF(C46="","",_xlfn.XLOOKUP(C46, 'Eligible Practice Codes'!A46:A118, 'Eligible Practice Codes'!C46:C118, "Not Found"))</f>
        <v/>
      </c>
    </row>
    <row r="47" spans="4:5" x14ac:dyDescent="0.3">
      <c r="D47" s="6" t="str">
        <f>IF(C47="","",_xlfn.XLOOKUP(C47, 'Eligible Practice Codes'!A47:A119, 'Eligible Practice Codes'!B47:B119, "Not Found"))</f>
        <v/>
      </c>
      <c r="E47" s="6" t="str">
        <f>IF(C47="","",_xlfn.XLOOKUP(C47, 'Eligible Practice Codes'!A47:A119, 'Eligible Practice Codes'!C47:C119, "Not Found"))</f>
        <v/>
      </c>
    </row>
    <row r="48" spans="4:5" x14ac:dyDescent="0.3">
      <c r="D48" s="6" t="str">
        <f>IF(C48="","",_xlfn.XLOOKUP(C48, 'Eligible Practice Codes'!A48:A120, 'Eligible Practice Codes'!B48:B120, "Not Found"))</f>
        <v/>
      </c>
      <c r="E48" s="6" t="str">
        <f>IF(C48="","",_xlfn.XLOOKUP(C48, 'Eligible Practice Codes'!A48:A120, 'Eligible Practice Codes'!C48:C120, "Not Found"))</f>
        <v/>
      </c>
    </row>
    <row r="49" spans="4:5" x14ac:dyDescent="0.3">
      <c r="D49" s="6" t="str">
        <f>IF(C49="","",_xlfn.XLOOKUP(C49, 'Eligible Practice Codes'!A49:A121, 'Eligible Practice Codes'!B49:B121, "Not Found"))</f>
        <v/>
      </c>
      <c r="E49" s="6" t="str">
        <f>IF(C49="","",_xlfn.XLOOKUP(C49, 'Eligible Practice Codes'!A49:A121, 'Eligible Practice Codes'!C49:C121, "Not Found"))</f>
        <v/>
      </c>
    </row>
    <row r="50" spans="4:5" x14ac:dyDescent="0.3">
      <c r="D50" s="6" t="str">
        <f>IF(C50="","",_xlfn.XLOOKUP(C50, 'Eligible Practice Codes'!A50:A122, 'Eligible Practice Codes'!B50:B122, "Not Found"))</f>
        <v/>
      </c>
      <c r="E50" s="6" t="str">
        <f>IF(C50="","",_xlfn.XLOOKUP(C50, 'Eligible Practice Codes'!A50:A122, 'Eligible Practice Codes'!C50:C122, "Not Found"))</f>
        <v/>
      </c>
    </row>
  </sheetData>
  <sheetProtection algorithmName="SHA-512" hashValue="r7iwf2OlhFToXW9dfu80R2FH7fw+YUrZ0NweEuL8GSPPOkHa326KO0IiS2aOJirahDyFiHTYwp4QNgQ+Kt5FEA==" saltValue="gO5YdangXK9NcM/z7k68Hg==" spinCount="100000" sheet="1" objects="1" scenarios="1" selectLockedCells="1" selectUnlockedCells="1"/>
  <dataValidations count="1">
    <dataValidation showInputMessage="1" showErrorMessage="1" sqref="H2:H14" xr:uid="{5B4E6796-EC72-4E4A-8205-05C3ABA7E7B7}"/>
  </dataValidations>
  <pageMargins left="0.7" right="0.7" top="0.75" bottom="0.75" header="0.3" footer="0.3"/>
  <pageSetup scale="63" orientation="portrait" r:id="rId1"/>
  <webPublishItems count="1">
    <webPublishItem id="15280" divId="20260630_TOIP Calculator_15280" sourceType="sheet" destinationFile="C:\Users\matthew.boucher\OneDrive - State of Maine\Desktop\20260630_TOIP Calculator.htm"/>
  </webPublishItems>
  <extLst>
    <ext xmlns:x14="http://schemas.microsoft.com/office/spreadsheetml/2009/9/main" uri="{CCE6A557-97BC-4b89-ADB6-D9C93CAAB3DF}">
      <x14:dataValidations xmlns:xm="http://schemas.microsoft.com/office/excel/2006/main" count="3">
        <x14:dataValidation type="list" allowBlank="1" showInputMessage="1" showErrorMessage="1" xr:uid="{A01D1481-38A6-464C-8301-E15E124E0EA3}">
          <x14:formula1>
            <xm:f>'Eligible Practice Codes'!$A$2:$A$74</xm:f>
          </x14:formula1>
          <xm:sqref>C2:C50</xm:sqref>
        </x14:dataValidation>
        <x14:dataValidation type="list" showInputMessage="1" showErrorMessage="1" xr:uid="{C1BB4DB7-263A-42E1-B076-0E7EC828D79F}">
          <x14:formula1>
            <xm:f>'Eligible Practice Codes'!$A$77:$A$78</xm:f>
          </x14:formula1>
          <xm:sqref>I2:I14</xm:sqref>
        </x14:dataValidation>
        <x14:dataValidation type="list" allowBlank="1" showInputMessage="1" showErrorMessage="1" xr:uid="{F1DE2FEC-AAD3-415A-9610-3D4F3ACFCDD2}">
          <x14:formula1>
            <xm:f>'Eligible Practice Codes'!$A$80:$A$81</xm:f>
          </x14:formula1>
          <xm:sqref>F2:F14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C3F1-CC06-4A84-87B2-33D2E7105041}">
  <sheetPr codeName="Sheet1"/>
  <dimension ref="A1:P35"/>
  <sheetViews>
    <sheetView workbookViewId="0">
      <pane ySplit="1" topLeftCell="A26" activePane="bottomLeft" state="frozen"/>
      <selection pane="bottomLeft" activeCell="B31" sqref="B31"/>
    </sheetView>
  </sheetViews>
  <sheetFormatPr defaultRowHeight="14.4" x14ac:dyDescent="0.3"/>
  <cols>
    <col min="2" max="2" width="24.5546875" style="3" bestFit="1" customWidth="1"/>
    <col min="3" max="3" width="41.5546875" style="3" customWidth="1"/>
    <col min="4" max="15" width="20.21875" style="3" customWidth="1"/>
  </cols>
  <sheetData>
    <row r="1" spans="1:16" s="1" customFormat="1" x14ac:dyDescent="0.3">
      <c r="A1" s="1" t="s">
        <v>24</v>
      </c>
      <c r="B1" s="2" t="s">
        <v>5</v>
      </c>
      <c r="C1" s="2" t="s">
        <v>6</v>
      </c>
      <c r="D1" s="49" t="s">
        <v>54</v>
      </c>
      <c r="E1" s="49"/>
      <c r="F1" s="49"/>
      <c r="G1" s="49"/>
      <c r="H1" s="49"/>
      <c r="I1" s="49"/>
      <c r="J1" s="49"/>
      <c r="K1" s="49"/>
      <c r="L1" s="49"/>
      <c r="M1" s="49"/>
      <c r="N1" s="49"/>
      <c r="O1" s="49"/>
      <c r="P1" s="49"/>
    </row>
    <row r="2" spans="1:16" x14ac:dyDescent="0.3">
      <c r="A2">
        <v>1</v>
      </c>
      <c r="B2" s="3" t="s">
        <v>0</v>
      </c>
      <c r="C2" s="4" t="s">
        <v>7</v>
      </c>
    </row>
    <row r="3" spans="1:16" ht="28.8" x14ac:dyDescent="0.3">
      <c r="A3">
        <v>1</v>
      </c>
      <c r="B3" s="3" t="s">
        <v>1</v>
      </c>
      <c r="C3" s="4" t="s">
        <v>8</v>
      </c>
    </row>
    <row r="4" spans="1:16" ht="28.8" x14ac:dyDescent="0.3">
      <c r="A4">
        <v>1</v>
      </c>
      <c r="B4" s="3" t="s">
        <v>2</v>
      </c>
      <c r="C4" s="4" t="s">
        <v>9</v>
      </c>
    </row>
    <row r="5" spans="1:16" x14ac:dyDescent="0.3">
      <c r="A5">
        <v>1</v>
      </c>
      <c r="B5" s="3" t="s">
        <v>3</v>
      </c>
      <c r="C5" s="4" t="s">
        <v>10</v>
      </c>
    </row>
    <row r="6" spans="1:16" x14ac:dyDescent="0.3">
      <c r="A6">
        <v>1</v>
      </c>
      <c r="B6" s="3" t="s">
        <v>4</v>
      </c>
      <c r="C6" s="4" t="s">
        <v>11</v>
      </c>
    </row>
    <row r="7" spans="1:16" x14ac:dyDescent="0.3">
      <c r="A7">
        <v>1</v>
      </c>
      <c r="B7" s="3" t="s">
        <v>12</v>
      </c>
      <c r="C7" s="4" t="s">
        <v>16</v>
      </c>
    </row>
    <row r="8" spans="1:16" x14ac:dyDescent="0.3">
      <c r="A8">
        <v>1</v>
      </c>
      <c r="B8" s="3" t="s">
        <v>13</v>
      </c>
      <c r="C8" s="4" t="s">
        <v>17</v>
      </c>
    </row>
    <row r="9" spans="1:16" ht="43.2" x14ac:dyDescent="0.3">
      <c r="A9">
        <v>1</v>
      </c>
      <c r="B9" s="3" t="s">
        <v>14</v>
      </c>
      <c r="C9" s="4" t="s">
        <v>15</v>
      </c>
    </row>
    <row r="10" spans="1:16" x14ac:dyDescent="0.3">
      <c r="A10">
        <v>1</v>
      </c>
      <c r="B10" s="3" t="s">
        <v>18</v>
      </c>
      <c r="C10" s="4" t="s">
        <v>28</v>
      </c>
    </row>
    <row r="11" spans="1:16" x14ac:dyDescent="0.3">
      <c r="A11">
        <v>1</v>
      </c>
      <c r="B11" s="3" t="s">
        <v>19</v>
      </c>
      <c r="C11" s="4" t="s">
        <v>29</v>
      </c>
    </row>
    <row r="12" spans="1:16" ht="28.8" x14ac:dyDescent="0.3">
      <c r="A12">
        <v>1</v>
      </c>
      <c r="B12" s="3" t="s">
        <v>20</v>
      </c>
      <c r="C12" s="4" t="s">
        <v>30</v>
      </c>
    </row>
    <row r="13" spans="1:16" ht="28.8" x14ac:dyDescent="0.3">
      <c r="A13">
        <v>1</v>
      </c>
      <c r="B13" s="3" t="s">
        <v>21</v>
      </c>
      <c r="C13" s="4" t="s">
        <v>31</v>
      </c>
    </row>
    <row r="14" spans="1:16" x14ac:dyDescent="0.3">
      <c r="A14">
        <v>1</v>
      </c>
      <c r="B14" s="3" t="s">
        <v>22</v>
      </c>
      <c r="C14" s="4" t="s">
        <v>32</v>
      </c>
    </row>
    <row r="15" spans="1:16" ht="43.2" x14ac:dyDescent="0.3">
      <c r="A15">
        <v>1</v>
      </c>
      <c r="B15" s="3" t="s">
        <v>23</v>
      </c>
      <c r="C15" s="4" t="s">
        <v>33</v>
      </c>
    </row>
    <row r="16" spans="1:16" ht="86.4" x14ac:dyDescent="0.3">
      <c r="A16">
        <v>2</v>
      </c>
      <c r="B16" s="3" t="s">
        <v>26</v>
      </c>
      <c r="C16" s="4" t="s">
        <v>27</v>
      </c>
      <c r="D16" s="4" t="s">
        <v>49</v>
      </c>
      <c r="E16" s="4" t="s">
        <v>50</v>
      </c>
      <c r="F16" s="4" t="s">
        <v>51</v>
      </c>
      <c r="G16" s="4" t="s">
        <v>52</v>
      </c>
      <c r="H16" s="4" t="s">
        <v>53</v>
      </c>
      <c r="I16" s="4" t="s">
        <v>55</v>
      </c>
      <c r="J16" s="4" t="s">
        <v>56</v>
      </c>
      <c r="K16" s="4" t="s">
        <v>57</v>
      </c>
      <c r="L16" s="4" t="s">
        <v>58</v>
      </c>
      <c r="M16" s="4" t="s">
        <v>59</v>
      </c>
      <c r="N16" s="4" t="s">
        <v>60</v>
      </c>
      <c r="O16" s="4" t="s">
        <v>61</v>
      </c>
    </row>
    <row r="17" spans="1:16" ht="72" x14ac:dyDescent="0.3">
      <c r="A17">
        <v>2</v>
      </c>
      <c r="B17" s="3" t="s">
        <v>25</v>
      </c>
      <c r="C17" s="4" t="s">
        <v>36</v>
      </c>
    </row>
    <row r="18" spans="1:16" ht="86.4" x14ac:dyDescent="0.3">
      <c r="A18">
        <v>2</v>
      </c>
      <c r="B18" s="4" t="s">
        <v>34</v>
      </c>
      <c r="C18" s="4" t="s">
        <v>35</v>
      </c>
      <c r="D18" s="4" t="s">
        <v>49</v>
      </c>
      <c r="E18" s="4" t="s">
        <v>50</v>
      </c>
      <c r="F18" s="4" t="s">
        <v>51</v>
      </c>
      <c r="G18" s="4" t="s">
        <v>52</v>
      </c>
      <c r="H18" s="4" t="s">
        <v>53</v>
      </c>
      <c r="I18" s="4" t="s">
        <v>55</v>
      </c>
      <c r="J18" s="4" t="s">
        <v>56</v>
      </c>
      <c r="K18" s="4" t="s">
        <v>57</v>
      </c>
      <c r="L18" s="4" t="s">
        <v>58</v>
      </c>
      <c r="M18" s="4" t="s">
        <v>59</v>
      </c>
      <c r="N18" s="4" t="s">
        <v>60</v>
      </c>
      <c r="O18" s="4" t="s">
        <v>61</v>
      </c>
      <c r="P18" s="4" t="s">
        <v>62</v>
      </c>
    </row>
    <row r="19" spans="1:16" ht="72" x14ac:dyDescent="0.3">
      <c r="A19">
        <v>2</v>
      </c>
      <c r="B19" s="4" t="s">
        <v>37</v>
      </c>
      <c r="C19" s="4" t="s">
        <v>38</v>
      </c>
    </row>
    <row r="20" spans="1:16" ht="86.4" x14ac:dyDescent="0.3">
      <c r="A20">
        <v>2</v>
      </c>
      <c r="B20" s="4" t="s">
        <v>39</v>
      </c>
      <c r="C20" s="4" t="s">
        <v>40</v>
      </c>
      <c r="D20" s="4" t="s">
        <v>49</v>
      </c>
      <c r="E20" s="4" t="s">
        <v>50</v>
      </c>
      <c r="F20" s="4" t="s">
        <v>51</v>
      </c>
      <c r="G20" s="4" t="s">
        <v>52</v>
      </c>
      <c r="H20" s="4" t="s">
        <v>53</v>
      </c>
      <c r="I20" s="4" t="s">
        <v>55</v>
      </c>
      <c r="J20" s="4" t="s">
        <v>56</v>
      </c>
      <c r="K20" s="4" t="s">
        <v>57</v>
      </c>
      <c r="L20" s="4" t="s">
        <v>58</v>
      </c>
      <c r="M20" s="4" t="s">
        <v>59</v>
      </c>
      <c r="N20" s="4" t="s">
        <v>60</v>
      </c>
      <c r="O20" s="4" t="s">
        <v>61</v>
      </c>
      <c r="P20" s="4" t="s">
        <v>62</v>
      </c>
    </row>
    <row r="21" spans="1:16" ht="72" x14ac:dyDescent="0.3">
      <c r="A21">
        <v>2</v>
      </c>
      <c r="B21" s="4" t="s">
        <v>41</v>
      </c>
      <c r="C21" s="4" t="s">
        <v>42</v>
      </c>
    </row>
    <row r="22" spans="1:16" ht="43.2" x14ac:dyDescent="0.3">
      <c r="A22">
        <v>2</v>
      </c>
      <c r="B22" s="4" t="s">
        <v>43</v>
      </c>
      <c r="C22" s="4" t="s">
        <v>44</v>
      </c>
    </row>
    <row r="23" spans="1:16" ht="86.4" x14ac:dyDescent="0.3">
      <c r="A23">
        <v>2</v>
      </c>
      <c r="B23" s="4" t="s">
        <v>45</v>
      </c>
      <c r="C23" s="4" t="s">
        <v>46</v>
      </c>
    </row>
    <row r="24" spans="1:16" ht="43.2" x14ac:dyDescent="0.3">
      <c r="A24">
        <v>2</v>
      </c>
      <c r="B24" s="4" t="s">
        <v>47</v>
      </c>
      <c r="C24" s="4" t="s">
        <v>48</v>
      </c>
    </row>
    <row r="25" spans="1:16" ht="28.8" x14ac:dyDescent="0.3">
      <c r="A25">
        <v>3</v>
      </c>
      <c r="B25" s="3" t="s">
        <v>108</v>
      </c>
      <c r="C25" s="3" t="s">
        <v>63</v>
      </c>
      <c r="D25" s="3" t="s">
        <v>64</v>
      </c>
      <c r="E25" s="3" t="s">
        <v>65</v>
      </c>
    </row>
    <row r="26" spans="1:16" ht="28.8" x14ac:dyDescent="0.3">
      <c r="A26">
        <v>3</v>
      </c>
      <c r="B26" s="3" t="s">
        <v>106</v>
      </c>
      <c r="C26" s="3" t="s">
        <v>107</v>
      </c>
    </row>
    <row r="27" spans="1:16" x14ac:dyDescent="0.3">
      <c r="A27">
        <v>3</v>
      </c>
    </row>
    <row r="28" spans="1:16" ht="57.6" x14ac:dyDescent="0.3">
      <c r="A28">
        <v>3</v>
      </c>
      <c r="B28" s="3" t="s">
        <v>115</v>
      </c>
      <c r="C28" s="3" t="s">
        <v>116</v>
      </c>
    </row>
    <row r="29" spans="1:16" x14ac:dyDescent="0.3">
      <c r="B29" s="3" t="s">
        <v>118</v>
      </c>
      <c r="C29" s="3" t="s">
        <v>122</v>
      </c>
    </row>
    <row r="30" spans="1:16" ht="43.2" x14ac:dyDescent="0.3">
      <c r="B30" s="3" t="s">
        <v>130</v>
      </c>
    </row>
    <row r="31" spans="1:16" ht="57.6" x14ac:dyDescent="0.3">
      <c r="A31">
        <v>4</v>
      </c>
      <c r="B31" s="3" t="s">
        <v>180</v>
      </c>
    </row>
    <row r="32" spans="1:16" x14ac:dyDescent="0.3">
      <c r="B32" s="3" t="s">
        <v>193</v>
      </c>
    </row>
    <row r="33" spans="2:2" ht="230.4" x14ac:dyDescent="0.3">
      <c r="B33" s="3" t="s">
        <v>196</v>
      </c>
    </row>
    <row r="34" spans="2:2" ht="28.8" x14ac:dyDescent="0.3">
      <c r="B34" s="3" t="s">
        <v>194</v>
      </c>
    </row>
    <row r="35" spans="2:2" ht="28.8" x14ac:dyDescent="0.3">
      <c r="B35" s="3" t="s">
        <v>195</v>
      </c>
    </row>
  </sheetData>
  <mergeCells count="1">
    <mergeCell ref="D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ARDTIP27 Invoice Request Form</vt:lpstr>
      <vt:lpstr>Eligible Practice Codes</vt:lpstr>
      <vt:lpstr>EQIP Calculator</vt:lpstr>
      <vt:lpstr>Application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Boucher, Matthew</dc:creator>
  <cp:lastModifiedBy>Boucher, Matthew</cp:lastModifiedBy>
  <cp:lastPrinted>2026-07-29T17:53:35Z</cp:lastPrinted>
  <dcterms:created xsi:type="dcterms:W3CDTF">2026-06-30T12:47:19Z</dcterms:created>
  <dcterms:modified xsi:type="dcterms:W3CDTF">2026-08-31T18:17:18Z</dcterms:modified>
</cp:coreProperties>
</file>